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4" activeTab="7"/>
  </bookViews>
  <sheets>
    <sheet name="Anexo 2 - Medic (Unid Dispens)" sheetId="1" state="hidden" r:id="rId1"/>
    <sheet name="Anexo 3 - Medic (Mun Reg Est)" sheetId="2" state="hidden" r:id="rId2"/>
    <sheet name="Anexo 4 - Manual (unidade)" sheetId="3" state="hidden" r:id="rId3"/>
    <sheet name="Anexo 5 - Manual (Mun Reg Est)" sheetId="4" state="hidden" r:id="rId4"/>
    <sheet name="ORIENTAÇÕES GERAIS" sheetId="5" r:id="rId5"/>
    <sheet name="PAINEL ANUAL (Opcional)" sheetId="6" r:id="rId6"/>
    <sheet name="MODELO (A4)" sheetId="7" r:id="rId7"/>
    <sheet name="Q1(JAN-ABR)-2022" sheetId="8" r:id="rId8"/>
    <sheet name="Q2(MAI-AGO)-2022" sheetId="9" r:id="rId9"/>
    <sheet name="Q3(SET-DEZ)-2022" sheetId="10" r:id="rId10"/>
    <sheet name="RESUMO ANUAL" sheetId="11" r:id="rId11"/>
    <sheet name="USO DE MEDICAÇÃO" sheetId="12" r:id="rId12"/>
    <sheet name="Anexo 8 - Tratamento (Mun)" sheetId="13" state="hidden" r:id="rId13"/>
    <sheet name="Anexo 9 - Tratamento (Reg)" sheetId="14" state="hidden" r:id="rId14"/>
    <sheet name="Anexo 10 - Tratamento (Est)" sheetId="15" state="hidden" r:id="rId15"/>
  </sheets>
  <definedNames>
    <definedName name="_xlnm.Print_Area" localSheetId="14">'Anexo 10 - Tratamento (Est)'!$A$1:$W$50</definedName>
    <definedName name="_xlnm.Print_Titles" localSheetId="14">('Anexo 10 - Tratamento (Est)'!$E:$F,'Anexo 10 - Tratamento (Est)'!$3:$4)</definedName>
    <definedName name="_xlnm.Print_Area" localSheetId="0">'Anexo 2 - Medic (Unid Dispens)'!$A$1:$BU$50</definedName>
    <definedName name="_xlnm.Print_Area" localSheetId="2">'Anexo 4 - Manual (unidade)'!$A$1:$AI$50</definedName>
    <definedName name="_xlnm.Print_Area" localSheetId="3">'Anexo 5 - Manual (Mun Reg Est)'!$A$1:$AK$50</definedName>
    <definedName name="_xlnm.Print_Area" localSheetId="12">'Anexo 8 - Tratamento (Mun)'!$A$1:$W$50</definedName>
    <definedName name="_xlnm.Print_Titles" localSheetId="12">('Anexo 8 - Tratamento (Mun)'!$E:$F,'Anexo 8 - Tratamento (Mun)'!$3:$4)</definedName>
    <definedName name="_xlnm.Print_Area" localSheetId="13">'Anexo 9 - Tratamento (Reg)'!$A$1:$W$50</definedName>
    <definedName name="_xlnm.Print_Titles" localSheetId="13">('Anexo 9 - Tratamento (Reg)'!$E:$F,'Anexo 9 - Tratamento (Reg)'!$3:$4)</definedName>
    <definedName name="_xlnm.Print_Area" localSheetId="6">'MODELO (A4)'!$A$1:$W$36</definedName>
    <definedName name="_xlnm.Print_Titles" localSheetId="6">'MODELO (A4)'!$1:$15</definedName>
    <definedName name="_xlnm.Print_Area" localSheetId="5">'PAINEL ANUAL (Opcional)'!$A$1:$AB$38</definedName>
    <definedName name="_xlnm.Print_Titles" localSheetId="5">'PAINEL ANUAL (Opcional)'!$1:$8</definedName>
    <definedName name="_xlnm.Print_Titles" localSheetId="7">'Q1(JAN-ABR)-2022'!$12:$14</definedName>
    <definedName name="_xlnm.Print_Area" localSheetId="8">'Q2(MAI-AGO)-2022'!$A$1:$AV$77</definedName>
    <definedName name="_xlnm.Print_Titles" localSheetId="8">'Q2(MAI-AGO)-2022'!$12:$14</definedName>
    <definedName name="_xlnm.Print_Titles" localSheetId="9">'Q3(SET-DEZ)-2022'!$12:$14</definedName>
    <definedName name="_xlnm.Print_Area" localSheetId="10">'RESUMO ANUAL'!$A$1:$AH$55</definedName>
    <definedName name="_xlnm.Print_Area" localSheetId="11">'USO DE MEDICAÇÃO'!$A$1:$V$41</definedName>
    <definedName name="_xlnm.Print_Area" localSheetId="0">'Anexo 2 - Medic (Unid Dispens)'!$A$1:$BU$50</definedName>
    <definedName name="_xlnm.Print_Area" localSheetId="2">'Anexo 4 - Manual (unidade)'!$A$1:$AI$50</definedName>
    <definedName name="_xlnm.Print_Area" localSheetId="3">'Anexo 5 - Manual (Mun Reg Est)'!$A$1:$AK$50</definedName>
    <definedName name="_xlnm.Print_Area" localSheetId="5">'PAINEL ANUAL (Opcional)'!$A$1:$AB$38</definedName>
    <definedName name="_xlnm.Print_Titles" localSheetId="5">'PAINEL ANUAL (Opcional)'!$1:$8</definedName>
    <definedName name="_xlnm.Print_Area" localSheetId="6">'MODELO (A4)'!$A$1:$W$36</definedName>
    <definedName name="_xlnm.Print_Titles" localSheetId="6">'MODELO (A4)'!$1:$15</definedName>
    <definedName name="_xlnm.Print_Titles" localSheetId="7">'Q1(JAN-ABR)-2022'!$12:$14</definedName>
    <definedName name="_xlnm.Print_Area" localSheetId="8">'Q2(MAI-AGO)-2022'!$A$1:$AV$77</definedName>
    <definedName name="_xlnm.Print_Titles" localSheetId="8">'Q2(MAI-AGO)-2022'!$12:$14</definedName>
    <definedName name="_xlnm.Print_Titles" localSheetId="9">'Q3(SET-DEZ)-2022'!$12:$14</definedName>
    <definedName name="_xlnm.Print_Area" localSheetId="10">'RESUMO ANUAL'!$A$1:$AH$55</definedName>
    <definedName name="_xlnm.Print_Area" localSheetId="11">'USO DE MEDICAÇÃO'!$A$1:$V$41</definedName>
    <definedName name="_xlnm.Print_Area" localSheetId="12">'Anexo 8 - Tratamento (Mun)'!$A$1:$W$50</definedName>
    <definedName name="_xlnm.Print_Titles" localSheetId="12">('Anexo 8 - Tratamento (Mun)'!$E:$F,'Anexo 8 - Tratamento (Mun)'!$3:$4)</definedName>
    <definedName name="_xlnm.Print_Area" localSheetId="13">'Anexo 9 - Tratamento (Reg)'!$A$1:$W$50</definedName>
    <definedName name="_xlnm.Print_Titles" localSheetId="13">('Anexo 9 - Tratamento (Reg)'!$E:$F,'Anexo 9 - Tratamento (Reg)'!$3:$4)</definedName>
    <definedName name="_xlnm.Print_Area" localSheetId="14">'Anexo 10 - Tratamento (Est)'!$A$1:$W$50</definedName>
    <definedName name="_xlnm.Print_Titles" localSheetId="14">('Anexo 10 - Tratamento (Est)'!$E:$F,'Anexo 10 - Tratamento (Est)'!$3:$4)</definedName>
    <definedName name="_xlfn.COUNTIFS" hidden="1">#NAME?</definedName>
  </definedNames>
  <calcPr fullCalcOnLoad="1"/>
</workbook>
</file>

<file path=xl/comments10.xml><?xml version="1.0" encoding="utf-8"?>
<comments xmlns="http://schemas.openxmlformats.org/spreadsheetml/2006/main">
  <authors>
    <author> </author>
  </authors>
  <commentList>
    <comment ref="A2" authorId="0">
      <text>
        <r>
          <rPr>
            <b/>
            <sz val="9"/>
            <color indexed="8"/>
            <rFont val="Tahoma"/>
            <family val="2"/>
          </rPr>
          <t>Ao realizar o preenchimento das ações realizadas com os pacientes em tratamento para cessação do tabagismo são gerados uma série de gráficos automáticos com o resultado do quadrimestre, além do consolidado anual (Resumo Gerencial).
Na linha 10, é gerado o consolidado (somatório) dos pacientes atendidos no quadrimestre. Ela possui um indicador em forma de cores caso haja alguma informação discrepante (cor laranja) ou quando estiver sem erros (cor verde).
OBS: Uma boa prática é inicar o preenchimento conforme as ações de avaliação clinica, sessões estruturadas e grupos de manutenção da abstinência vão sendo realizadas. Assim, quando o quadrimestre termina, ela já estará praticamente pronta para ser encaminhada para a gestão municipal do programa.
Ao realizar o preenchimento, são gerados 8 (oito) gráficos automáticos com o resultado do período. Eles já estão pré-formatados para que todos eles possam ser impressos em apenas 1 folha. Com isso, o(s) profissionais que conduzem o programa na unidade podem apresentar seus resultados ao gestor local de forma objetiva e resumida.
Eles também podem ser copiados/colados em Powepoint (.ppt) para realização de apresentações, Word (.doc) para elaboração de relatórios, informes epidemiológicos, boletins, dentre outros!
Para mais detalhes, clique na aba/planilha "Orientações Gerais".</t>
        </r>
      </text>
    </comment>
    <comment ref="A4" authorId="0">
      <text>
        <r>
          <rPr>
            <b/>
            <sz val="9"/>
            <color indexed="8"/>
            <rFont val="Tahoma"/>
            <family val="2"/>
          </rPr>
          <t>Exemplos de PICS: Acupuntura, Auriculoterapia, Massagem/automassagem, Meditação, Terapia Floral, Fitoterapia e outras.</t>
        </r>
      </text>
    </comment>
    <comment ref="A7" authorId="0">
      <text>
        <r>
          <rPr>
            <b/>
            <sz val="9"/>
            <color indexed="8"/>
            <rFont val="Tahoma"/>
            <family val="2"/>
          </rPr>
          <t>Ao preencher o nome da Unidade neste campo, alimenta automaticamente o nome da unidade na folha dos gráficos (à direita).</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J6" authorId="0">
      <text>
        <r>
          <rPr>
            <b/>
            <sz val="9"/>
            <color indexed="8"/>
            <rFont val="Tahoma"/>
            <family val="2"/>
          </rPr>
          <t>Alimentado pela coluna do Teste de Fageström.
OBS: Não pode ser menor  que o nº de pacientes que participaram da 1ª Sessão Estruturada.</t>
        </r>
      </text>
    </comment>
    <comment ref="K6" authorId="0">
      <text>
        <r>
          <rPr>
            <b/>
            <sz val="9"/>
            <color indexed="8"/>
            <rFont val="Tahoma"/>
            <family val="2"/>
          </rPr>
          <t>OBS: Não pode ser menor  que o nº de pacientes que participaram da 4ª Sessão Estruturada.</t>
        </r>
      </text>
    </comment>
    <comment ref="L6" authorId="0">
      <text>
        <r>
          <rPr>
            <b/>
            <sz val="9"/>
            <color indexed="8"/>
            <rFont val="Tahoma"/>
            <family val="2"/>
          </rPr>
          <t>OBS: Não pode ser menor  que o nº de pacientes sem fumar na 4ª Sessão Estruturada.</t>
        </r>
      </text>
    </comment>
    <comment ref="P6" authorId="0">
      <text>
        <r>
          <rPr>
            <b/>
            <sz val="9"/>
            <color indexed="8"/>
            <rFont val="Tahoma"/>
            <family val="2"/>
          </rPr>
          <t>Total de pacientes novos e antigos que estão frequentando os grupos quinzenais e mensais para manutenção de abstinência.
OBS: Não pode ser menor dos que estão frequentando há pelo menos 6 meses.</t>
        </r>
      </text>
    </comment>
    <comment ref="Q6" authorId="0">
      <text>
        <r>
          <rPr>
            <b/>
            <sz val="9"/>
            <color indexed="8"/>
            <rFont val="Tahoma"/>
            <family val="2"/>
          </rPr>
          <t>Não pode ser maior do que o nº total de participantes dos grupos de manutenção.</t>
        </r>
      </text>
    </comment>
    <comment ref="S2" authorId="0">
      <text>
        <r>
          <rPr>
            <b/>
            <sz val="9"/>
            <color indexed="8"/>
            <rFont val="Tahoma"/>
            <family val="2"/>
          </rPr>
          <t>Atenção Básica, CAPS ou Atenção Especializada?</t>
        </r>
      </text>
    </comment>
    <comment ref="AO2" authorId="0">
      <text>
        <r>
          <rPr>
            <b/>
            <sz val="9"/>
            <color indexed="8"/>
            <rFont val="Tahoma"/>
            <family val="2"/>
          </rPr>
          <t>Nome da Unidade de Saúde = CAMPO A7</t>
        </r>
      </text>
    </comment>
  </commentList>
</comments>
</file>

<file path=xl/comments11.xml><?xml version="1.0" encoding="utf-8"?>
<comments xmlns="http://schemas.openxmlformats.org/spreadsheetml/2006/main">
  <authors>
    <author> </author>
  </authors>
  <commentList>
    <comment ref="A5" authorId="0">
      <text>
        <r>
          <rPr>
            <b/>
            <sz val="9"/>
            <color indexed="8"/>
            <rFont val="Tahoma"/>
            <family val="2"/>
          </rPr>
          <t>O ano do quadrimestre pode ser alterado, conforme necessidade a partir de criação do arquivo de 2019.
Com isso, os gráficos também serão atualizados.</t>
        </r>
      </text>
    </comment>
    <comment ref="A6" authorId="0">
      <text>
        <r>
          <rPr>
            <b/>
            <sz val="9"/>
            <color indexed="8"/>
            <rFont val="Tahoma"/>
            <family val="2"/>
          </rPr>
          <t>O ano do quadrimestre pode ser alterado, conforme necessidade a partir de criação do arquivo de 2019.
Com isso, os gráficos também serão atualizados.</t>
        </r>
      </text>
    </comment>
    <comment ref="A7" authorId="0">
      <text>
        <r>
          <rPr>
            <b/>
            <sz val="9"/>
            <color indexed="8"/>
            <rFont val="Tahoma"/>
            <family val="2"/>
          </rPr>
          <t>O ano do quadrimestre pode ser alterado, conforme necessidade a partir de criação do arquivo de 2019.
Com isso, os gráficos também serão atualizados.</t>
        </r>
      </text>
    </comment>
    <comment ref="A8" authorId="0">
      <text>
        <r>
          <rPr>
            <b/>
            <sz val="9"/>
            <color indexed="8"/>
            <rFont val="Tahoma"/>
            <family val="2"/>
          </rPr>
          <t>O ano do quadrimestre pode ser alterado, conforme necessidade a partir de criação do arquivo de 2019.
Com isso, os gráficos também serão atualizados.</t>
        </r>
      </text>
    </comment>
    <comment ref="A9" authorId="0">
      <text>
        <r>
          <rPr>
            <b/>
            <sz val="9"/>
            <color indexed="8"/>
            <rFont val="Tahoma"/>
            <family val="2"/>
          </rPr>
          <t>O Campo média leva em conta somente os 3 quadrimestres do ano fechado.</t>
        </r>
      </text>
    </comment>
    <comment ref="E3" authorId="0">
      <text>
        <r>
          <rPr>
            <b/>
            <sz val="9"/>
            <color indexed="8"/>
            <rFont val="Tahoma"/>
            <family val="2"/>
          </rPr>
          <t>Pacientes que realizaram alguma ação no programa no quadrimestre, podendo ser Avaliação Clínica, Sessão Estruturada e/ou Grupo de Manutenção)</t>
        </r>
      </text>
    </comment>
  </commentList>
</comments>
</file>

<file path=xl/comments12.xml><?xml version="1.0" encoding="utf-8"?>
<comments xmlns="http://schemas.openxmlformats.org/spreadsheetml/2006/main">
  <authors>
    <author> </author>
  </authors>
  <commentList>
    <comment ref="C4" authorId="0">
      <text>
        <r>
          <rPr>
            <b/>
            <sz val="9"/>
            <color indexed="8"/>
            <rFont val="Tahoma"/>
            <family val="2"/>
          </rPr>
          <t>São alimentados com o saldo final do período anterior. 
OBS: Exceção do 1º quadrimestre, no qual deve ser informado manualmente.</t>
        </r>
      </text>
    </comment>
    <comment ref="I4" authorId="0">
      <text>
        <r>
          <rPr>
            <b/>
            <sz val="9"/>
            <color indexed="8"/>
            <rFont val="Tahoma"/>
            <family val="2"/>
          </rPr>
          <t>São alimentados com o saldo final do período anterior. 
OBS: Exceção do 1º quadrimestre, no qual deve ser informado manualmente.</t>
        </r>
      </text>
    </comment>
    <comment ref="O4" authorId="0">
      <text>
        <r>
          <rPr>
            <b/>
            <sz val="9"/>
            <color indexed="8"/>
            <rFont val="Tahoma"/>
            <family val="2"/>
          </rPr>
          <t>São alimentados com o saldo final do período anterior. 
OBS: Exceção do 1º quadrimestre, no qual deve ser informado manualmente.</t>
        </r>
      </text>
    </comment>
  </commentList>
</comments>
</file>

<file path=xl/comments13.xml><?xml version="1.0" encoding="utf-8"?>
<comments xmlns="http://schemas.openxmlformats.org/spreadsheetml/2006/main">
  <authors>
    <author> </author>
  </authors>
  <commentList>
    <comment ref="S6" authorId="0">
      <text>
        <r>
          <rPr>
            <b/>
            <sz val="10"/>
            <color indexed="10"/>
            <rFont val="Arial"/>
            <family val="2"/>
          </rPr>
          <t>Este campo só deve ser preenchido se US irá iniciar atendimento no próximo período</t>
        </r>
      </text>
    </comment>
  </commentList>
</comments>
</file>

<file path=xl/comments14.xml><?xml version="1.0" encoding="utf-8"?>
<comments xmlns="http://schemas.openxmlformats.org/spreadsheetml/2006/main">
  <authors>
    <author> </author>
  </authors>
  <commentList>
    <comment ref="S6" authorId="0">
      <text>
        <r>
          <rPr>
            <sz val="10"/>
            <rFont val="Arial"/>
            <family val="0"/>
          </rPr>
          <t xml:space="preserve">Este campo só deve ser preenchido se US irá iniciar atendimento no próximo período
</t>
        </r>
      </text>
    </comment>
  </commentList>
</comments>
</file>

<file path=xl/comments15.xml><?xml version="1.0" encoding="utf-8"?>
<comments xmlns="http://schemas.openxmlformats.org/spreadsheetml/2006/main">
  <authors>
    <author> </author>
  </authors>
  <commentList>
    <comment ref="S6" authorId="0">
      <text>
        <r>
          <rPr>
            <sz val="10"/>
            <rFont val="Arial"/>
            <family val="0"/>
          </rPr>
          <t xml:space="preserve">Este campo só deve ser preenchido se US irá iniciar atendimento no próximo período
</t>
        </r>
      </text>
    </comment>
  </commentList>
</comments>
</file>

<file path=xl/comments7.xml><?xml version="1.0" encoding="utf-8"?>
<comments xmlns="http://schemas.openxmlformats.org/spreadsheetml/2006/main">
  <authors>
    <author> </author>
  </authors>
  <commentList>
    <comment ref="A2" authorId="0">
      <text>
        <r>
          <rPr>
            <b/>
            <sz val="9"/>
            <color indexed="8"/>
            <rFont val="Tahoma"/>
            <family val="2"/>
          </rPr>
          <t>Modelo indicado para Unidades de Saúde que não possuem computador.
Imprimir em formato A4.
Caso a unidade tenha PC, é recomendado realizar o preenchimento nas abas/planilhas quadrimestrais, pois são gerados uma série de gráficos automáticos, além dos consolidados quadrimestrais e anual.</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S2" authorId="0">
      <text>
        <r>
          <rPr>
            <b/>
            <sz val="9"/>
            <color indexed="8"/>
            <rFont val="Tahoma"/>
            <family val="2"/>
          </rPr>
          <t>Atenção Básica, CAPS ou Atenção Especializada?</t>
        </r>
      </text>
    </comment>
  </commentList>
</comments>
</file>

<file path=xl/comments8.xml><?xml version="1.0" encoding="utf-8"?>
<comments xmlns="http://schemas.openxmlformats.org/spreadsheetml/2006/main">
  <authors>
    <author> </author>
  </authors>
  <commentList>
    <comment ref="A2" authorId="0">
      <text>
        <r>
          <rPr>
            <b/>
            <sz val="9"/>
            <color indexed="8"/>
            <rFont val="Tahoma"/>
            <family val="2"/>
          </rPr>
          <t>Ao realizar o preenchimento das ações realizadas com os pacientes em tratamento para cessação do tabagismo são gerados uma série de gráficos automáticos com o resultado do quadrimestre, além do consolidado anual (Resumo Gerencial).
Na linha 10, é gerado o consolidado (somatório) dos pacientes atendidos no quadrimestre. Ela possui um indicador em forma de cores caso haja alguma informação discrepante (cor amarela) ou quando estiver sem erros (cor verde).
OBS: Uma boa prática é inicar o preenchimento conforme as ações de avaliação clinica, sessões estruturadas e grupos de manutenção da abstinência vão sendo realizadas. Assim, quando o quadrimestre termina, ela já estará praticamente pronta para ser encaminhada para a gestão municipal do programa.
Ao realizar o preenchimento, são gerados 8 (oito) gráficos automáticos com o resultado do período. Eles já estão pré-formatados para que todos eles possam ser impressos em apenas 1 folha. Com isso, o(s) profissionais que conduzem o programa na unidade podem apresentar seus resultados ao gestor local de forma objetiva e resumida.
Eles também podem ser copiados/colados em Powepoint (.ppt) para realização de apresentações, Word (.doc) para elaboração de relatórios, informes epidemiológicos, boletins, dentre outros!
Para mais detalhes, clique na aba/planilha "Orientações Gerais".</t>
        </r>
      </text>
    </comment>
    <comment ref="A4" authorId="0">
      <text>
        <r>
          <rPr>
            <b/>
            <sz val="9"/>
            <color indexed="8"/>
            <rFont val="Tahoma"/>
            <family val="2"/>
          </rPr>
          <t>Exemplos de PICS: Acupuntura, Auriculoterapia, Massagem/automassagem, Meditação, Terapia Floral, Fitoterapia e outras.</t>
        </r>
      </text>
    </comment>
    <comment ref="A7" authorId="0">
      <text>
        <r>
          <rPr>
            <b/>
            <sz val="9"/>
            <color indexed="8"/>
            <rFont val="Tahoma"/>
            <family val="2"/>
          </rPr>
          <t>Ao preencher o nome da Unidade neste campo, alimenta automaticamente o nome da unidade na folha dos gráficos (à direita).</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J6" authorId="0">
      <text>
        <r>
          <rPr>
            <b/>
            <sz val="9"/>
            <color indexed="8"/>
            <rFont val="Tahoma"/>
            <family val="2"/>
          </rPr>
          <t>Alimentado pela coluna do Teste de Fageström.
OBS: Não pode ser menor  que o nº de pacientes que participaram da 1ª Sessão Estruturada.</t>
        </r>
      </text>
    </comment>
    <comment ref="K6" authorId="0">
      <text>
        <r>
          <rPr>
            <b/>
            <sz val="9"/>
            <color indexed="8"/>
            <rFont val="Tahoma"/>
            <family val="2"/>
          </rPr>
          <t>OBS: Não pode ser menor  que o nº de pacientes que participaram da 4ª Sessão Estruturada.</t>
        </r>
      </text>
    </comment>
    <comment ref="L6" authorId="0">
      <text>
        <r>
          <rPr>
            <b/>
            <sz val="9"/>
            <color indexed="8"/>
            <rFont val="Tahoma"/>
            <family val="2"/>
          </rPr>
          <t>OBS: Não pode ser menor  que o nº de pacientes sem fumar na 4ª Sessão Estruturada.</t>
        </r>
      </text>
    </comment>
    <comment ref="P6" authorId="0">
      <text>
        <r>
          <rPr>
            <b/>
            <sz val="9"/>
            <color indexed="8"/>
            <rFont val="Tahoma"/>
            <family val="2"/>
          </rPr>
          <t>Total de pacientes novos e antigos que estão frequentando os grupos quinzenais e mensais para manutenção de abstinência.
OBS: Não pode ser menor dos que estão frequentando há pelo menos 6 meses.</t>
        </r>
      </text>
    </comment>
    <comment ref="Q6" authorId="0">
      <text>
        <r>
          <rPr>
            <b/>
            <sz val="9"/>
            <color indexed="8"/>
            <rFont val="Tahoma"/>
            <family val="2"/>
          </rPr>
          <t>Não pode ser maior do que o nº total de participantes dos grupos de manutenção.</t>
        </r>
      </text>
    </comment>
    <comment ref="S2" authorId="0">
      <text>
        <r>
          <rPr>
            <b/>
            <sz val="9"/>
            <color indexed="8"/>
            <rFont val="Tahoma"/>
            <family val="2"/>
          </rPr>
          <t>Atenção Básica, CAPS ou Atenção Especializada?</t>
        </r>
      </text>
    </comment>
    <comment ref="AO2" authorId="0">
      <text>
        <r>
          <rPr>
            <b/>
            <sz val="9"/>
            <color indexed="8"/>
            <rFont val="Tahoma"/>
            <family val="2"/>
          </rPr>
          <t>Nome da Unidade de Saúde = CAMPO A7</t>
        </r>
      </text>
    </comment>
  </commentList>
</comments>
</file>

<file path=xl/comments9.xml><?xml version="1.0" encoding="utf-8"?>
<comments xmlns="http://schemas.openxmlformats.org/spreadsheetml/2006/main">
  <authors>
    <author> </author>
  </authors>
  <commentList>
    <comment ref="A2" authorId="0">
      <text>
        <r>
          <rPr>
            <b/>
            <sz val="9"/>
            <color indexed="8"/>
            <rFont val="Tahoma"/>
            <family val="2"/>
          </rPr>
          <t>Ao realizar o preenchimento das ações realizadas com os pacientes em tratamento para cessação do tabagismo são gerados uma série de gráficos automáticos com o resultado do quadrimestre, além do consolidado anual (Resumo Gerencial).
Na linha 10, é gerado o consolidado (somatório) dos pacientes atendidos no quadrimestre. Ela possui um indicador em forma de cores caso haja alguma informação discrepante (cor amarela) ou quando estiver sem erros (cor verde).
OBS: Uma boa prática é inicar o preenchimento conforme as ações de avaliação clinica, sessões estruturadas e grupos de manutenção da abstinência vão sendo realizadas. Assim, quando o quadrimestre termina, ela já estará praticamente pronta para ser encaminhada para a gestão municipal do programa.
Ao realizar o preenchimento, são gerados 8 (oito) gráficos automáticos com o resultado do período. Eles já estão pré-formatados para que todos eles possam ser impressos em apenas 1 folha. Com isso, o(s) profissionais que conduzem o programa na unidade podem apresentar seus resultados ao gestor local de forma objetiva e resumida.
Eles também podem ser copiados/colados em Powepoint (.ppt) para realização de apresentações, Word (.doc) para elaboração de relatórios, informes epidemiológicos, boletins, dentre outros!
Para mais detalhes, clique na aba/planilha "Orientações Gerais".</t>
        </r>
      </text>
    </comment>
    <comment ref="A4" authorId="0">
      <text>
        <r>
          <rPr>
            <b/>
            <sz val="9"/>
            <color indexed="8"/>
            <rFont val="Tahoma"/>
            <family val="2"/>
          </rPr>
          <t>Exemplos de PICS: Acupuntura, Auriculoterapia, Massagem/automassagem, Meditação, Terapia Floral, Fitoterapia e outras.</t>
        </r>
      </text>
    </comment>
    <comment ref="A7" authorId="0">
      <text>
        <r>
          <rPr>
            <b/>
            <sz val="9"/>
            <color indexed="8"/>
            <rFont val="Tahoma"/>
            <family val="2"/>
          </rPr>
          <t>Ao preencher o nome da Unidade neste campo, alimenta automaticamente o nome da unidade na folha dos gráficos (à direita).</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J6" authorId="0">
      <text>
        <r>
          <rPr>
            <b/>
            <sz val="9"/>
            <color indexed="8"/>
            <rFont val="Tahoma"/>
            <family val="2"/>
          </rPr>
          <t>Alimentado pela coluna do Teste de Fageström.
OBS: Não pode ser menor  que o nº de pacientes que participaram da 1ª Sessão Estruturada.</t>
        </r>
      </text>
    </comment>
    <comment ref="K6" authorId="0">
      <text>
        <r>
          <rPr>
            <b/>
            <sz val="9"/>
            <color indexed="8"/>
            <rFont val="Tahoma"/>
            <family val="2"/>
          </rPr>
          <t>OBS: Não pode ser menor  que o nº de pacientes que participaram da 4ª Sessão Estruturada.</t>
        </r>
      </text>
    </comment>
    <comment ref="L6" authorId="0">
      <text>
        <r>
          <rPr>
            <b/>
            <sz val="9"/>
            <color indexed="8"/>
            <rFont val="Tahoma"/>
            <family val="2"/>
          </rPr>
          <t>OBS: Não pode ser menor  que o nº de pacientes sem fumar na 4ª Sessão Estruturada.</t>
        </r>
      </text>
    </comment>
    <comment ref="P6" authorId="0">
      <text>
        <r>
          <rPr>
            <b/>
            <sz val="9"/>
            <color indexed="8"/>
            <rFont val="Tahoma"/>
            <family val="2"/>
          </rPr>
          <t>Total de pacientes novos e antigos que estão frequentando os grupos quinzenais e mensais para manutenção de abstinência.
OBS: Não pode ser menor dos que estão frequentando há pelo menos 6 meses.</t>
        </r>
      </text>
    </comment>
    <comment ref="Q6" authorId="0">
      <text>
        <r>
          <rPr>
            <b/>
            <sz val="9"/>
            <color indexed="8"/>
            <rFont val="Tahoma"/>
            <family val="2"/>
          </rPr>
          <t>Não pode ser maior do que o nº total de participantes dos grupos de manutenção.</t>
        </r>
      </text>
    </comment>
    <comment ref="S2" authorId="0">
      <text>
        <r>
          <rPr>
            <b/>
            <sz val="9"/>
            <color indexed="8"/>
            <rFont val="Tahoma"/>
            <family val="2"/>
          </rPr>
          <t>Atenção Básica, CAPS ou Atenção Especializada?</t>
        </r>
      </text>
    </comment>
    <comment ref="AO2" authorId="0">
      <text>
        <r>
          <rPr>
            <b/>
            <sz val="9"/>
            <color indexed="8"/>
            <rFont val="Tahoma"/>
            <family val="2"/>
          </rPr>
          <t>Nome da Unidade de Saúde = CAMPO A7</t>
        </r>
      </text>
    </comment>
  </commentList>
</comments>
</file>

<file path=xl/sharedStrings.xml><?xml version="1.0" encoding="utf-8"?>
<sst xmlns="http://schemas.openxmlformats.org/spreadsheetml/2006/main" count="770" uniqueCount="284">
  <si>
    <t>Planilha de Consolidação das Informações da Distribuição dos Medicamentos - UNIDADE DISPENSADORA DE MEDICAMENTOS</t>
  </si>
  <si>
    <t>Número do CNES da Unidade de Saúde:</t>
  </si>
  <si>
    <t>Nome da Unidade de Saúde:</t>
  </si>
  <si>
    <t>Endereço completo/telefone:</t>
  </si>
  <si>
    <t>Profissional responsável pelo preenchimento:</t>
  </si>
  <si>
    <t>MAPA DE MOVIMENTO DE MEDICAMENTOS (QUANTIDADE UNITÁRIA)</t>
  </si>
  <si>
    <t>BOLETIM MENSAL DE MEDICAMENTOS PARA AVALIAÇÃO DO USO DE MEDICAMENTO (NÚMERO DE PACIENTES)</t>
  </si>
  <si>
    <r>
      <rPr>
        <b/>
        <sz val="10"/>
        <color indexed="62"/>
        <rFont val="Arial"/>
        <family val="2"/>
      </rPr>
      <t xml:space="preserve">Período de atendimento
</t>
    </r>
    <r>
      <rPr>
        <sz val="10"/>
        <color indexed="62"/>
        <rFont val="Arial"/>
        <family val="2"/>
      </rPr>
      <t xml:space="preserve">Escreva:
</t>
    </r>
    <r>
      <rPr>
        <b/>
        <sz val="10"/>
        <color indexed="62"/>
        <rFont val="Arial"/>
        <family val="2"/>
      </rPr>
      <t xml:space="preserve">1 </t>
    </r>
    <r>
      <rPr>
        <sz val="10"/>
        <color indexed="62"/>
        <rFont val="Arial"/>
        <family val="2"/>
      </rPr>
      <t xml:space="preserve">(jan a mar),
</t>
    </r>
    <r>
      <rPr>
        <b/>
        <sz val="10"/>
        <color indexed="62"/>
        <rFont val="Arial"/>
        <family val="2"/>
      </rPr>
      <t>2</t>
    </r>
    <r>
      <rPr>
        <sz val="10"/>
        <color indexed="62"/>
        <rFont val="Arial"/>
        <family val="2"/>
      </rPr>
      <t xml:space="preserve"> (abr a jun),
</t>
    </r>
    <r>
      <rPr>
        <b/>
        <sz val="10"/>
        <color indexed="62"/>
        <rFont val="Arial"/>
        <family val="2"/>
      </rPr>
      <t>3</t>
    </r>
    <r>
      <rPr>
        <sz val="10"/>
        <color indexed="62"/>
        <rFont val="Arial"/>
        <family val="2"/>
      </rPr>
      <t xml:space="preserve"> (jul a set) </t>
    </r>
    <r>
      <rPr>
        <b/>
        <sz val="10"/>
        <color indexed="62"/>
        <rFont val="Arial"/>
        <family val="2"/>
      </rPr>
      <t>ou
4</t>
    </r>
    <r>
      <rPr>
        <sz val="10"/>
        <color indexed="62"/>
        <rFont val="Arial"/>
        <family val="2"/>
      </rPr>
      <t xml:space="preserve"> (out a dez)</t>
    </r>
  </si>
  <si>
    <t>Ano</t>
  </si>
  <si>
    <t>UF</t>
  </si>
  <si>
    <t>Município</t>
  </si>
  <si>
    <t>SALDO ANTERIOR (1)</t>
  </si>
  <si>
    <t>ENTRADAS (2)</t>
  </si>
  <si>
    <t>SAÍDAS (3)</t>
  </si>
  <si>
    <t>SALDO FINAL(4)
1+2-3=4</t>
  </si>
  <si>
    <t>Nº DE UNIDADES COM VALIDADE MENOR OU IGUAL A 3 MESES</t>
  </si>
  <si>
    <t>Total de pacientes que receberam algum medicamento</t>
  </si>
  <si>
    <t>Total de pacientes que receberam cada um dos medicamentos</t>
  </si>
  <si>
    <t>Total de pacientes que receberam medicamentos combinados</t>
  </si>
  <si>
    <t>MS</t>
  </si>
  <si>
    <t>OUTRAS</t>
  </si>
  <si>
    <t>Distribuídos</t>
  </si>
  <si>
    <t>Remanejados</t>
  </si>
  <si>
    <t>Perdas</t>
  </si>
  <si>
    <t>Adesivo 21mg</t>
  </si>
  <si>
    <t>Adesivo 14mg</t>
  </si>
  <si>
    <t>Adesivo 7mg</t>
  </si>
  <si>
    <t>Goma 2mg</t>
  </si>
  <si>
    <t>Pastilha 4mg</t>
  </si>
  <si>
    <t>Bupropiona 150mg</t>
  </si>
  <si>
    <t>Adesivo+Goma</t>
  </si>
  <si>
    <t>Adesivo+Pastilha</t>
  </si>
  <si>
    <t>Adesivo+Bupropiona</t>
  </si>
  <si>
    <t>Adesivo+Goma+Bupropiona</t>
  </si>
  <si>
    <t>Adesivo+Pastilha+Bupropiona</t>
  </si>
  <si>
    <t>Goma+Bupropiona</t>
  </si>
  <si>
    <t>Pastilha+Bupropiona</t>
  </si>
  <si>
    <t>Planilha de Consolidação das Informações de Distribuição de Medicamentos - MUNICÍPIO, REGIONAL E ESTADO</t>
  </si>
  <si>
    <t>CNES do estabelecimento</t>
  </si>
  <si>
    <t>Nome do Estabelecimento</t>
  </si>
  <si>
    <t>Planilha de Consolidação das Informações da Distribuição do Manual do Participante - UNIDADE DE SAÚDE</t>
  </si>
  <si>
    <t>MAPA DE MOVIMENTO DE MANUAL DO PARTIPANTE (QUANTIDADE UNITÁRIA)</t>
  </si>
  <si>
    <t>SALDO ANTERIOR
(1)</t>
  </si>
  <si>
    <t>sessão 1</t>
  </si>
  <si>
    <t>sessão 2</t>
  </si>
  <si>
    <t>sessão 3</t>
  </si>
  <si>
    <t>sessão 4</t>
  </si>
  <si>
    <t>Planilha de Consolidação das Informações da Distribuição do Manual do Participante - MUNICÍPIO, REGIONAL E ESTADO</t>
  </si>
  <si>
    <t>INCA - MINISTÉRIO DA SAÚDE</t>
  </si>
  <si>
    <t>INSTITUTO NACIONAL DE CÂNCER JOSÉ ALENCAR GOMES DA SILVA - INCA</t>
  </si>
  <si>
    <t>COORDENAÇÃO DE PREVENÇÃO E VIGILÂNCIA - CONPREV</t>
  </si>
  <si>
    <t>DIVISÃO DE CONTROLE DO TABAGISMO E OUTROS FATORES DE RISCO</t>
  </si>
  <si>
    <t>PROGRAMA NACIONAL DE CONTROLE DO TABAGISMO - PNCT</t>
  </si>
  <si>
    <t>COORDENAÇÃO ESTADUAL DE CONTROLE DO TABAGISMO</t>
  </si>
  <si>
    <t>PROGRAMA MUNICIPAL DE CONTROLE DE TABAGISMO</t>
  </si>
  <si>
    <t>RELATÓRIO QUADRIMESTRAL DO PROGRAMA DE TRATAMENTO PARA CESSAÇÃO DO TABAGISMO NO SUS</t>
  </si>
  <si>
    <r>
      <rPr>
        <sz val="10"/>
        <rFont val="Arial"/>
        <family val="2"/>
      </rPr>
      <t xml:space="preserve">Esta planilha tem o objetivo de auxiliar no controle e consolidação dos atendimentos realizados nas Unidades de Saúde com oferta de tratamento para cessação do tabagismo na rede do SUS.
Possui 2 modelos destacados abaixo:
</t>
    </r>
    <r>
      <rPr>
        <b/>
        <sz val="10"/>
        <rFont val="Arial"/>
        <family val="2"/>
      </rPr>
      <t>- Modelo Manual (Impresso</t>
    </r>
    <r>
      <rPr>
        <sz val="10"/>
        <rFont val="Arial"/>
        <family val="2"/>
      </rPr>
      <t xml:space="preserve">): Padrão monocromático (preto/branco) para facilitar a impressão, caso necessário, para atender unidades de saúde que não possuem computador.
</t>
    </r>
    <r>
      <rPr>
        <b/>
        <sz val="10"/>
        <rFont val="Arial"/>
        <family val="2"/>
      </rPr>
      <t>- Modelo Eletrônico:</t>
    </r>
    <r>
      <rPr>
        <sz val="10"/>
        <rFont val="Arial"/>
        <family val="2"/>
      </rPr>
      <t xml:space="preserve"> permite maior controle e histórico dos períodos (quadrimestres), além do consolidado (somatório) automático e um resumo gerencial (relatório de todos os períodos, indicadores do tratamento e gráficos com análises pré-definidas). Subdividida em quadrimestres que podem ser acessados na barra inferior com os nomes padronizados de: </t>
    </r>
    <r>
      <rPr>
        <b/>
        <sz val="10"/>
        <rFont val="Arial"/>
        <family val="2"/>
      </rPr>
      <t>QUAD1(JAN-ABR), QUAD2(MAI-AGO) e QUAD3(SET-DEZ</t>
    </r>
    <r>
      <rPr>
        <sz val="10"/>
        <rFont val="Arial"/>
        <family val="2"/>
      </rPr>
      <t>). 
Possui a seguinte estrutura abaixo:</t>
    </r>
  </si>
  <si>
    <r>
      <rPr>
        <b/>
        <sz val="10"/>
        <rFont val="Arial"/>
        <family val="2"/>
      </rPr>
      <t>1) Cabeçalho Superior:</t>
    </r>
    <r>
      <rPr>
        <sz val="10"/>
        <rFont val="Arial"/>
        <family val="2"/>
      </rPr>
      <t xml:space="preserve"> Possui os campos de Nome do Município, Responsável pelo Programa, Tipo da Unidade (Atenção Básica, Caps ou Atenção Especializada), Nome completo da Unidade de Saúde, Código Nacional do estabelecimento de Saúde (CNES) e Período de Atendimento.</t>
    </r>
  </si>
  <si>
    <r>
      <rPr>
        <b/>
        <sz val="10"/>
        <rFont val="Arial"/>
        <family val="2"/>
      </rPr>
      <t xml:space="preserve">2) Consolidado: </t>
    </r>
    <r>
      <rPr>
        <sz val="10"/>
        <rFont val="Arial"/>
        <family val="2"/>
      </rPr>
      <t>É o somatório referente ao resultado do período da Unidade de Saúde relativo aos dados de atendimentos e uso de medicação pelo paciente no tratamento.
OBS: Na versão eletrônica, este cálculo é realizado automaticamente.</t>
    </r>
  </si>
  <si>
    <r>
      <rPr>
        <b/>
        <sz val="10"/>
        <rFont val="Arial"/>
        <family val="2"/>
      </rPr>
      <t xml:space="preserve">3) Informações dos Pacientes: </t>
    </r>
    <r>
      <rPr>
        <sz val="10"/>
        <rFont val="Arial"/>
        <family val="2"/>
      </rPr>
      <t>Possui os campos resumidos da avaliação clínica do paciente, contendo: Nome Completo, Sexo, Idade e Escore no teste de Fagerström.</t>
    </r>
  </si>
  <si>
    <r>
      <rPr>
        <b/>
        <sz val="10"/>
        <rFont val="Arial"/>
        <family val="2"/>
      </rPr>
      <t xml:space="preserve">4) Informações sobre Atendimentos </t>
    </r>
    <r>
      <rPr>
        <b/>
        <sz val="10"/>
        <color indexed="19"/>
        <rFont val="Arial"/>
        <family val="2"/>
      </rPr>
      <t>(COR VERDE)</t>
    </r>
    <r>
      <rPr>
        <b/>
        <sz val="10"/>
        <rFont val="Arial"/>
        <family val="2"/>
      </rPr>
      <t>:</t>
    </r>
    <r>
      <rPr>
        <sz val="10"/>
        <rFont val="Arial"/>
        <family val="2"/>
      </rPr>
      <t xml:space="preserve"> Possui os campos referente a data da 1ª sessão estruturada e a frequência/resultados das sessões estruturadas, com as seguintes opções: se faltou (0), se compareceu fumando(1), se compareceu abstinente, ou seja, sem fumar(2) ou se é um paciente que frequentou apenas o grupo de manutenção(3), considerando que já tenha realizado as sessões estruturadas no período anterior. E em quantas sessões de manutenção o paciente participou no total do período.</t>
    </r>
  </si>
  <si>
    <r>
      <rPr>
        <b/>
        <sz val="10"/>
        <rFont val="Arial"/>
        <family val="2"/>
      </rPr>
      <t xml:space="preserve">5) Informações sobre Uso de Medicação </t>
    </r>
    <r>
      <rPr>
        <b/>
        <sz val="10"/>
        <color indexed="25"/>
        <rFont val="Arial"/>
        <family val="2"/>
      </rPr>
      <t>(COR ROSA)</t>
    </r>
    <r>
      <rPr>
        <b/>
        <sz val="10"/>
        <rFont val="Arial"/>
        <family val="2"/>
      </rPr>
      <t>:</t>
    </r>
    <r>
      <rPr>
        <sz val="10"/>
        <rFont val="Arial"/>
        <family val="2"/>
      </rPr>
      <t xml:space="preserve"> Possui os campos referentes aos Medicamentos utilizados pelo paciente para tratamento do tabagismo, conforme Portaria SAS/MS nº571/2013 e GM/MS nº 761/16. Informar em nº de unidades utilizados pelo paciente de Adesivo de Reposição de Nicotina (21mg, 14mg e 7mg), Goma de Mascar (2mg) e Cloridrato de Bupropiona (150mg).
</t>
    </r>
    <r>
      <rPr>
        <b/>
        <sz val="10"/>
        <rFont val="Arial"/>
        <family val="2"/>
      </rPr>
      <t xml:space="preserve">Atenção! Informar o quantitativo em unidades (não é por caixa). 
</t>
    </r>
    <r>
      <rPr>
        <sz val="10"/>
        <rFont val="Arial"/>
        <family val="2"/>
      </rPr>
      <t>Exemplo: 1 Caixa - Adesivo de 21mg / 14mg / 7mg = 7 unidades | 1 Caixa - Bupropiona/Goma = 60/30 unidades</t>
    </r>
  </si>
  <si>
    <r>
      <rPr>
        <b/>
        <sz val="10"/>
        <rFont val="Arial"/>
        <family val="2"/>
      </rPr>
      <t>6) RESUMO GERENCIAL (ÚLTIMA PLANILHA À DIREITA):</t>
    </r>
    <r>
      <rPr>
        <sz val="10"/>
        <rFont val="Arial"/>
        <family val="2"/>
      </rPr>
      <t xml:space="preserve"> Possui um consolidado automático de todos os quadrimestres, gerando informações úteis de forma acessível. Permite uma análise gerencial mais específica e completa dos resultados obtidos e posterior divulgação aos gestores e realização de trabalhos, artigos, boletins e outros.
Nesta parte inclui também 9 (nove) gráficos para análises gerenciais quantitativas e qualitativas do programa, como por exemplo: Pacientes que buscaram tratamento por sexo e faixa etária; Pacientes em tratamento, frequentando sessões estruturadas e grupos de manutenção; Indicadores do tratamento (adesão ao programa, uso de medicação e pacientes abstinentes).
</t>
    </r>
    <r>
      <rPr>
        <b/>
        <sz val="10"/>
        <color indexed="30"/>
        <rFont val="Arial"/>
        <family val="2"/>
      </rPr>
      <t>O Resumo Gerencial e os Gráficos são alimentados automaticamente, conforme o preenchimento das planilhas quadrimestrais.</t>
    </r>
  </si>
  <si>
    <t>CRONOGRAMA DE ENVIO DA UNIDADE DE SAÚDE</t>
  </si>
  <si>
    <t>PRAZO DE ENVIO PARA A COORDENAÇÃO MUNICIPAL DO PROGRAMA</t>
  </si>
  <si>
    <t>1º Quadrimestre: 01 de Janeiro à 30 de Abril de 2021</t>
  </si>
  <si>
    <t>De 01 a 15 de Maio de 2021</t>
  </si>
  <si>
    <t>2º Quadrimestre: 01 de Maio à 31 de Agosto de 2021</t>
  </si>
  <si>
    <t>De 01 a 15 de Setembro de 2021</t>
  </si>
  <si>
    <t>3º Quadrimestre: 01 de Setembro à 31 de Dezembro de 2021</t>
  </si>
  <si>
    <t>De 01 a 15 de Janeiro de 2022</t>
  </si>
  <si>
    <t>Observações:</t>
  </si>
  <si>
    <r>
      <rPr>
        <sz val="10"/>
        <rFont val="Arial"/>
        <family val="2"/>
      </rPr>
      <t xml:space="preserve">a) As informações dos atendimentos realizados devem ser enviados pela unidade de saúde capacitada e com oferta de tratamento para cessação do tabagismo no SUS à coordenação municipal </t>
    </r>
    <r>
      <rPr>
        <b/>
        <sz val="10"/>
        <color indexed="16"/>
        <rFont val="Arial"/>
        <family val="2"/>
      </rPr>
      <t>até 15 dias do término do quadrimestre.</t>
    </r>
  </si>
  <si>
    <t>b) Cabe à Coordenção Municipal do Programa definir o modelo adotado para a coleta de informações de acordo com a realidade do seu município, podendo utilizar a versão manual (impressa), eletrônica (arquivo em excel), inclusive por meio digital (e-mail, whatsapp e outros) ou ambas, caso necessário.</t>
  </si>
  <si>
    <t>Boas práticas na gestão do programa na Unidade de Saúde:</t>
  </si>
  <si>
    <t xml:space="preserve">a) Um grupo de 1ª fase (sessões estruturadas) geralmente tem duração de 1 mês (4 semanas). Para que o quadrimestre possa ser concluído e fechado no prazo, recomendamos que a abertura de novos grupos ocorra até a 1ª semana do último mês do quadrimestre, como por exemplo 1ª semana de abril, 1ª semana de agosto e 1ª semana de dezembro. </t>
  </si>
  <si>
    <t>b) Comece o preenchimento da planilha no início do quadrimestre, a partir da realização das avaliações clínicas e da 1ª sessão estruturada, marcando a frequencia e resultados nas demais sessões estruturadas e manutenção. Assim, quando chegar ao final do período, a planilha estará praticamente pronta para ser enviada à coordenação municipal.</t>
  </si>
  <si>
    <t>c) A planilha foi condensada para que todas as informações do programa coubessem em apenas 1 folha. Na versão impressa, ela possui um espaço para inclusão de 22 pacientes. Será o suficiente para realização de até 2 grupos de 1ª fase, considerando que nº de pacientes ideal para abertura de grupo varia de 8 a 12 pacientes. 
Ela irá atender a grande maioria dos municípios com programa implantado, porém em alguns casos como Unidades de Saúde em área central, que possuem alto volume de atendimentos, poderá ser necessário mais folhas para contemplar os dados de todos os pacientes no quadrimestre.
OBS: Na versão eletrônica, não há este tipo de limitação.</t>
  </si>
  <si>
    <t>d) Todos os pacientes que realizaram tratamento no quadrimestre, inclusive no modo individual, devem ser incluídos no relatório, desde que respeitando o modelo preconizado pelo PNCT com a realização das sessões estruturadas e manutenção.</t>
  </si>
  <si>
    <t>e) Analisar indicadores qualitativos de atendimentos do quadrimestre: atenção aos resultados das taxas de adesão ao tratamento, pacientes com uso de medicação e abstinentes (sem fumar). Sempre que necessário, entre em contato com a coordenação municipal para uma supervisão mais assertiva. O compartilhamento de experiências e práticas é fundamental para a evolução quantitativa e qualitativa do tratamento para cessação do tabagismo.
OBS: Estas informações estão disponíveis no "RESUMO GERENCIAL" e é atualizada conforme o preenchimento dos quadrimestres.</t>
  </si>
  <si>
    <r>
      <rPr>
        <sz val="10"/>
        <rFont val="Arial"/>
        <family val="2"/>
      </rPr>
      <t xml:space="preserve">i) O apoio medicamentoso tem o objetivo de minimizar os sintomas da síndrome de abstinência para pacientes que necessitam, conforme o "Protocolo Clínico e Diretrizes Terapêuticas - Nicotina", e </t>
    </r>
    <r>
      <rPr>
        <b/>
        <sz val="10"/>
        <color indexed="30"/>
        <rFont val="Arial"/>
        <family val="2"/>
      </rPr>
      <t>DEVE SER UTILIZADO SEMPRE EM CONJUNTO COM A ABORDAGEM COGNITIVO-COMPORTAMENTAL</t>
    </r>
    <r>
      <rPr>
        <sz val="10"/>
        <rFont val="Arial"/>
        <family val="2"/>
      </rPr>
      <t>, que é o eixo principal para o sucesso do tratamento, através das sessões estruturadas e manutenção.
Atenção:</t>
    </r>
    <r>
      <rPr>
        <b/>
        <sz val="10"/>
        <color indexed="30"/>
        <rFont val="Arial"/>
        <family val="2"/>
      </rPr>
      <t xml:space="preserve"> </t>
    </r>
    <r>
      <rPr>
        <b/>
        <u val="single"/>
        <sz val="10"/>
        <color indexed="30"/>
        <rFont val="Arial"/>
        <family val="2"/>
      </rPr>
      <t>A medicação deverá ser prescrita somente aos pacientes cadastrados e frequentando as sessões estruturadas e de manutenção.</t>
    </r>
    <r>
      <rPr>
        <sz val="10"/>
        <rFont val="Arial"/>
        <family val="2"/>
      </rPr>
      <t xml:space="preserve"> Os medicamentos deverão ser prescritos por médicos e outros profissionais de saúde* que sejam capacitados e atuantes no programa e somente para usuários que estejam em tratamento, conforme o modelo do PNCT preconizado pelo INCA/MS e portarias SAS/MS nº571/2013 e GM/MS nº 761/16.
*OBS: a prescrição feita por outros profissionais de saúde (Enfermeiros, Dentistas e etc.) está condicionada a instrução dos seus respectivos conselhos profissionais.</t>
    </r>
  </si>
  <si>
    <t>DICAS!
I) Se a unidade estiver iniciando, o ideal é começar com um nº de atendimento mais baixo para ganho de experiência prática e manejo de grupos. Isto trará mais confiança para um crescimento orgânico, tanto quantitativo, como qualitativo dos atendimentos realizados.
II) Compartilhe experiências e práticas com as demais unidades de saúde e também com a coordenação municipal para orientações.</t>
  </si>
  <si>
    <t>FAQ: Principais dúvidas identificadas</t>
  </si>
  <si>
    <t>1) Esta planilha é protegida. Não consigo realizar alterações. Por que?</t>
  </si>
  <si>
    <t>Para evitar que fórmulas e formatações sejam apagadas acidentalmente, foi utilizado o recurso de proteção do excel. No entando, ela permite preencher as linhas referentes aos atendimentos das unidades sem nenhum prejuízo. Mesmo assim, caso necessite realizar modificações, segue o passo-a-passo abaixo para realizar o desbloqueio:
Clicar no menu "Revisão" na barra superior  =&gt; Em seguinda em "Desproteger Planilha" =&gt; Digitar a senha "tab123". Após a correção necessária, sugerimos protegê-la novamente seguindo os mesmos passos.</t>
  </si>
  <si>
    <t>2) Posso colar dados de outras planilhas nela? Como utilizar as funções Copiar/Colar (CTRL+C e CTRL+V)  de forma correta:</t>
  </si>
  <si>
    <r>
      <rPr>
        <sz val="10"/>
        <rFont val="Arial"/>
        <family val="2"/>
      </rPr>
      <t xml:space="preserve">Em alguns casos, as unidades de saúde podem "colar" dados na planilha oriundas de outras fontes de informação. Com isso, algumas formatações das linhas podem ser prejudicadas. Recomendamos a digitação manualmente para manter a formatação original, mas caso seja um volume grande de dados e realmente necessário, ao invés de simplesmente utilizar a função </t>
    </r>
    <r>
      <rPr>
        <b/>
        <sz val="10"/>
        <rFont val="Arial"/>
        <family val="2"/>
      </rPr>
      <t>copiar (CTRL+C) e colar (CTRL+V)</t>
    </r>
    <r>
      <rPr>
        <sz val="10"/>
        <rFont val="Arial"/>
        <family val="2"/>
      </rPr>
      <t xml:space="preserve">, procure seguir os seguintes passos: 
1) Selecione normalmente os dados desejados clicando com o botão direito e depois em "copiar" (ou CTRL+C);
2) Selecione os campos que receberão os dados, clique com o botão direito e depois clique em </t>
    </r>
    <r>
      <rPr>
        <b/>
        <sz val="10"/>
        <rFont val="Arial"/>
        <family val="2"/>
      </rPr>
      <t>"Colar Especial"</t>
    </r>
    <r>
      <rPr>
        <sz val="10"/>
        <rFont val="Arial"/>
        <family val="2"/>
      </rPr>
      <t xml:space="preserve">. Escolha a opção </t>
    </r>
    <r>
      <rPr>
        <b/>
        <sz val="10"/>
        <rFont val="Arial"/>
        <family val="2"/>
      </rPr>
      <t>"Somente Valores"</t>
    </r>
    <r>
      <rPr>
        <sz val="10"/>
        <rFont val="Arial"/>
        <family val="2"/>
      </rPr>
      <t xml:space="preserve">. Com isso, a formatação original será preservada. 
</t>
    </r>
    <r>
      <rPr>
        <b/>
        <u val="single"/>
        <sz val="10"/>
        <rFont val="Arial"/>
        <family val="2"/>
      </rPr>
      <t xml:space="preserve">Colei e desformatou a planilha. E agora? 
</t>
    </r>
    <r>
      <rPr>
        <sz val="10"/>
        <rFont val="Arial"/>
        <family val="2"/>
      </rPr>
      <t xml:space="preserve">Experimente fazer um teste com apenas algumas células (campos). Caso dê errado, basta pressionar as teclas </t>
    </r>
    <r>
      <rPr>
        <b/>
        <sz val="10"/>
        <rFont val="Arial"/>
        <family val="2"/>
      </rPr>
      <t>CTRL+Z</t>
    </r>
    <r>
      <rPr>
        <sz val="10"/>
        <rFont val="Arial"/>
        <family val="2"/>
      </rPr>
      <t xml:space="preserve"> </t>
    </r>
    <r>
      <rPr>
        <b/>
        <sz val="10"/>
        <rFont val="Arial"/>
        <family val="2"/>
      </rPr>
      <t>(função desfazer)</t>
    </r>
    <r>
      <rPr>
        <sz val="10"/>
        <rFont val="Arial"/>
        <family val="2"/>
      </rPr>
      <t xml:space="preserve"> que cancela a última alteração indesejada. Se der certo, transfira os dados dos campos restantes.</t>
    </r>
  </si>
  <si>
    <t>3) Como fazer para colar os gráficos no word, ajustar as planilhas para impressão e demais modificações?</t>
  </si>
  <si>
    <r>
      <rPr>
        <sz val="10"/>
        <rFont val="Arial"/>
        <family val="2"/>
      </rPr>
      <t>Todo o conteúdo pode ser transferido para a realização de trabalhos em word e apresentações em powerpoint. Para isso, basta realizar o desbloqueio da planilha (pergunta 1) e copiar as tabelas/gráficos desejados. As planilhas também estão pré-ajustadas para impressão, mas as margens, orientações da folha e outras modificações também podem ser alteradas, conforme necessidade.
Conforme a pergunta 1: clicar no menu "Revisão" na barra superior  =&gt; Em seguinda em "Desproteger Planilha" =&gt; Digitar a senha "</t>
    </r>
    <r>
      <rPr>
        <b/>
        <sz val="10"/>
        <color indexed="39"/>
        <rFont val="Arial"/>
        <family val="2"/>
      </rPr>
      <t>tab123</t>
    </r>
    <r>
      <rPr>
        <sz val="10"/>
        <rFont val="Arial"/>
        <family val="2"/>
      </rPr>
      <t>". Após a correção necessária, sugerimos protegê-la novamente seguindo os mesmos passos.</t>
    </r>
  </si>
  <si>
    <t>4) Fiz alterações na planilha e não consegui retornar ao estado original. O que fazer?</t>
  </si>
  <si>
    <t>Em caso de alterações não desejadas na planilha e que, por ventura, não consiga recuperar o estado original, deve ser utilizado um novo modelo em branco e repassar os dados dos períodos anteriores para ela.
É recomendado que seja feito um backup de segurança do arquivo do programa municipal. Pode-se salvar uma cópia numa pasta diferente, pendrive, enviar para o e-mail do programa como anexo ou em núvem (google drive, drop box ou onedrive). Assim qualquer problema que ocorra com o computador, por exemplo, você terá sempre um arquivo atualizado de reserva.</t>
  </si>
  <si>
    <t>Importante:</t>
  </si>
  <si>
    <t>Este modelo está na versão 2.1, lançada em 15/03/2022. Conforme o uso no decorrer do ano de 2022, poderá passar por novas revisões e melhorias. Neste caso, novas versões serão criadas e prontamente disponibilizadas à todas as coordenações estaduais do programa. Esta versão é identica a de 2020, que possui as seguintes alterações:
- Inclusão do campo de pacientes sem fumar na 4ª Sessão (com e sem uso de medicação);
- Inclusão do campo de pacientes que estão frequentando os grupos de manutenção há pelo menos 6 meses;
- Inclusão do campo de PICS ofertadas no tratamento de tabagismo na unidade (se houver);
- Inclusão de relatório de atendimentos realizados para cada quadrimestre (7 gráficos + Panorama de ações realizadas);
- Adição de gráficos com o resultado anual das ações realizadas no Resumo Gerencial (de 7 para 14 gráficos);
- Formatação para impressão em 2 folhas (incluindo os gráficos);
- Destaque nos consolidados quadrimestrais no caso de informações incorretas (cor laranja) ou corretas (cor verde)
- Planilha de Controle auxiliar de uso de medicação da Unidade de Saúde;
- Atualização para o ano de 2022;
- Modelo Painel de controle (Impressão ideal formato A3): permite um controle de todas as ações realizadas do programa (avaliação clínica, sessões estruturadas e manutenção) por paciente durante os 12 meses de tratamento. É recomendada a impressão em formato A3 para uma melhor visualização e facilitar as anotações.
Cabe destacar que tal painel é de uso facultativo, interno e exclusivo da Unidade de Saúde, sendo uma ferramenta de apoio para a condução do programa na unidade.</t>
  </si>
  <si>
    <t>Programa Nacional de Controle do Tabagismo - PNCT - INCA/MS</t>
  </si>
  <si>
    <t>Nome completo da Unidade:</t>
  </si>
  <si>
    <r>
      <rPr>
        <b/>
        <sz val="12"/>
        <color indexed="63"/>
        <rFont val="Arial"/>
        <family val="2"/>
      </rPr>
      <t xml:space="preserve">Painel de Controle das ações realizadas no Tratamento para cessação do Tabagismo (Unidade de Saúde)
</t>
    </r>
    <r>
      <rPr>
        <b/>
        <sz val="12"/>
        <color indexed="36"/>
        <rFont val="Arial"/>
        <family val="2"/>
      </rPr>
      <t>OBS: Ferramente de apoio para uso interno na Unidade de Saúde (uso opcional - não obrigatório)
É recomendada a impressão em folha A3 ou A2 para uma melhor visualização e facilitar as anotações dos grupos realizados.</t>
    </r>
  </si>
  <si>
    <t>Responsáveis:</t>
  </si>
  <si>
    <t>Nome do Paciente</t>
  </si>
  <si>
    <t>Data da 1ª avalia-ção Clínica</t>
  </si>
  <si>
    <r>
      <rPr>
        <b/>
        <u val="single"/>
        <sz val="12"/>
        <color indexed="63"/>
        <rFont val="Arial"/>
        <family val="2"/>
      </rPr>
      <t xml:space="preserve">DATA / SITUAÇÃO DOS PACIENTES NAS SESSÕES:
</t>
    </r>
    <r>
      <rPr>
        <b/>
        <sz val="12"/>
        <color indexed="63"/>
        <rFont val="Arial"/>
        <family val="2"/>
      </rPr>
      <t>0 = Não compareceu;
1 = Compareceu fumando;
2 = Compareceu abstinente (sem fumar);</t>
    </r>
  </si>
  <si>
    <r>
      <rPr>
        <b/>
        <u val="single"/>
        <sz val="11"/>
        <color indexed="63"/>
        <rFont val="Arial"/>
        <family val="2"/>
      </rPr>
      <t xml:space="preserve">DATA DE REALIZAÇÃO
</t>
    </r>
    <r>
      <rPr>
        <b/>
        <sz val="11"/>
        <color indexed="63"/>
        <rFont val="Arial"/>
        <family val="2"/>
      </rPr>
      <t>Grupos de manutenção de abstinência 
(período quinzenal) 
{2º mês de tratamento}</t>
    </r>
  </si>
  <si>
    <r>
      <rPr>
        <b/>
        <u val="single"/>
        <sz val="12"/>
        <color indexed="63"/>
        <rFont val="Arial"/>
        <family val="2"/>
      </rPr>
      <t xml:space="preserve">DATA DE REALIZAÇÃO
</t>
    </r>
    <r>
      <rPr>
        <b/>
        <sz val="12"/>
        <color indexed="63"/>
        <rFont val="Arial"/>
        <family val="2"/>
      </rPr>
      <t>Grupos de manutenção de abstinência (período mensal) 
{3º ao 12º mês de tratamento}</t>
    </r>
  </si>
  <si>
    <t>Data de conclusão dos 12 meses de trata-mento</t>
  </si>
  <si>
    <t>Contato</t>
  </si>
  <si>
    <t xml:space="preserve">1ª Sessão </t>
  </si>
  <si>
    <t xml:space="preserve">2ª Sessão </t>
  </si>
  <si>
    <t xml:space="preserve">3ª Sessão </t>
  </si>
  <si>
    <t xml:space="preserve">4ª Sessão </t>
  </si>
  <si>
    <t>Extra</t>
  </si>
  <si>
    <t>1ª Quin-zenal</t>
  </si>
  <si>
    <t>2ª Quin-zenal</t>
  </si>
  <si>
    <t xml:space="preserve">Extra </t>
  </si>
  <si>
    <r>
      <rPr>
        <b/>
        <sz val="12"/>
        <color indexed="63"/>
        <rFont val="Arial"/>
        <family val="2"/>
      </rPr>
      <t xml:space="preserve">1ª </t>
    </r>
    <r>
      <rPr>
        <b/>
        <sz val="11"/>
        <color indexed="63"/>
        <rFont val="Arial"/>
        <family val="2"/>
      </rPr>
      <t>Mensal</t>
    </r>
  </si>
  <si>
    <r>
      <rPr>
        <b/>
        <sz val="12"/>
        <color indexed="63"/>
        <rFont val="Arial"/>
        <family val="2"/>
      </rPr>
      <t>2ª</t>
    </r>
    <r>
      <rPr>
        <b/>
        <sz val="11"/>
        <color indexed="63"/>
        <rFont val="Arial"/>
        <family val="2"/>
      </rPr>
      <t xml:space="preserve"> Mensal</t>
    </r>
  </si>
  <si>
    <r>
      <rPr>
        <b/>
        <sz val="12"/>
        <color indexed="63"/>
        <rFont val="Arial"/>
        <family val="2"/>
      </rPr>
      <t>3ª</t>
    </r>
    <r>
      <rPr>
        <b/>
        <sz val="11"/>
        <color indexed="63"/>
        <rFont val="Arial"/>
        <family val="2"/>
      </rPr>
      <t xml:space="preserve"> Mensal</t>
    </r>
  </si>
  <si>
    <r>
      <rPr>
        <b/>
        <sz val="12"/>
        <color indexed="63"/>
        <rFont val="Arial"/>
        <family val="2"/>
      </rPr>
      <t>4ª</t>
    </r>
    <r>
      <rPr>
        <b/>
        <sz val="11"/>
        <color indexed="63"/>
        <rFont val="Arial"/>
        <family val="2"/>
      </rPr>
      <t xml:space="preserve"> Mensal</t>
    </r>
  </si>
  <si>
    <r>
      <rPr>
        <b/>
        <sz val="12"/>
        <color indexed="63"/>
        <rFont val="Arial"/>
        <family val="2"/>
      </rPr>
      <t>5ª</t>
    </r>
    <r>
      <rPr>
        <b/>
        <sz val="11"/>
        <color indexed="63"/>
        <rFont val="Arial"/>
        <family val="2"/>
      </rPr>
      <t xml:space="preserve"> Mensal</t>
    </r>
  </si>
  <si>
    <r>
      <rPr>
        <b/>
        <sz val="12"/>
        <color indexed="63"/>
        <rFont val="Arial"/>
        <family val="2"/>
      </rPr>
      <t>6ª</t>
    </r>
    <r>
      <rPr>
        <b/>
        <sz val="11"/>
        <color indexed="63"/>
        <rFont val="Arial"/>
        <family val="2"/>
      </rPr>
      <t xml:space="preserve"> Mensal</t>
    </r>
  </si>
  <si>
    <r>
      <rPr>
        <b/>
        <sz val="12"/>
        <color indexed="63"/>
        <rFont val="Arial"/>
        <family val="2"/>
      </rPr>
      <t>7ª</t>
    </r>
    <r>
      <rPr>
        <b/>
        <sz val="11"/>
        <color indexed="63"/>
        <rFont val="Arial"/>
        <family val="2"/>
      </rPr>
      <t xml:space="preserve"> Mensal</t>
    </r>
  </si>
  <si>
    <r>
      <rPr>
        <b/>
        <sz val="12"/>
        <color indexed="63"/>
        <rFont val="Arial"/>
        <family val="2"/>
      </rPr>
      <t>8ª</t>
    </r>
    <r>
      <rPr>
        <b/>
        <sz val="11"/>
        <color indexed="63"/>
        <rFont val="Arial"/>
        <family val="2"/>
      </rPr>
      <t xml:space="preserve"> Mensal</t>
    </r>
  </si>
  <si>
    <r>
      <rPr>
        <b/>
        <sz val="12"/>
        <color indexed="63"/>
        <rFont val="Arial"/>
        <family val="2"/>
      </rPr>
      <t>9ª</t>
    </r>
    <r>
      <rPr>
        <b/>
        <sz val="11"/>
        <color indexed="63"/>
        <rFont val="Arial"/>
        <family val="2"/>
      </rPr>
      <t xml:space="preserve"> Mensal</t>
    </r>
  </si>
  <si>
    <r>
      <rPr>
        <b/>
        <sz val="12"/>
        <color indexed="63"/>
        <rFont val="Arial"/>
        <family val="2"/>
      </rPr>
      <t>10ª</t>
    </r>
    <r>
      <rPr>
        <b/>
        <sz val="11"/>
        <color indexed="63"/>
        <rFont val="Arial"/>
        <family val="2"/>
      </rPr>
      <t xml:space="preserve"> Mensal</t>
    </r>
  </si>
  <si>
    <t>Data</t>
  </si>
  <si>
    <t>Sit.</t>
  </si>
  <si>
    <t>Nome completo do Município:</t>
  </si>
  <si>
    <t>https://www.inca.gov.br/programa-nacional-de-controle-do-tabagismo/tratamento
Consolidado Quadrimestral - Tratamento para cessação do Tabagismo (Unidade)</t>
  </si>
  <si>
    <t>Tipo da Unidade</t>
  </si>
  <si>
    <t>Descreva ao lado as Práticas Integrativas Complementares em Saúde - PICS ofertadas no tratamento de tabagistas (se houver):</t>
  </si>
  <si>
    <t>US atenderá no próximo quadrimestre?</t>
  </si>
  <si>
    <t>SIM (       )</t>
  </si>
  <si>
    <t>NÃO (       )</t>
  </si>
  <si>
    <t>Nº estimado de novos pacientes para o próximo quadrimestre?</t>
  </si>
  <si>
    <t>Nome do Estabelecimento de Saúde:</t>
  </si>
  <si>
    <t>Nº de pacientes que realizaram aval. clínica, sessão estruturada e/ou manutenção)</t>
  </si>
  <si>
    <t>Nº de pacientes atendidos na 1ª consulta de avaliação clínica</t>
  </si>
  <si>
    <t>Nº de pacientes que participa-ram da 1ª sessão</t>
  </si>
  <si>
    <t>Nº de pacientes que participa-ram da 4ª sessão</t>
  </si>
  <si>
    <t>Nº de pacientes sem fumar na 4ª sessão</t>
  </si>
  <si>
    <t>Nº de pacientes que participa-ram de sessões de manutenção</t>
  </si>
  <si>
    <t>Nº de pacientes que participaram  da manuten-ção há pelo menos 6 meses</t>
  </si>
  <si>
    <t>Nº de pacientes que usaram algum medica-mento no tratamento</t>
  </si>
  <si>
    <t>Total de medicação utilizada pelos pacientes em tratamento:</t>
  </si>
  <si>
    <t xml:space="preserve">CNES </t>
  </si>
  <si>
    <t>Total</t>
  </si>
  <si>
    <t>Por Sexo</t>
  </si>
  <si>
    <t>Por Idade</t>
  </si>
  <si>
    <t>Sem medi-cação</t>
  </si>
  <si>
    <t>Com medi-cação</t>
  </si>
  <si>
    <t>Adesivo 21 mg</t>
  </si>
  <si>
    <t>Adesivo 14 mg</t>
  </si>
  <si>
    <t>Adesivo 
7 mg</t>
  </si>
  <si>
    <t>Goma Nicotina</t>
  </si>
  <si>
    <t>Bupro-
piona</t>
  </si>
  <si>
    <t>Qual o Período / Ano de atendimento?
1 (Jan a Abr) | 2 (Mai a Ago) | 3 (Set a Dez)</t>
  </si>
  <si>
    <t>M</t>
  </si>
  <si>
    <t>F</t>
  </si>
  <si>
    <t>&lt; 18</t>
  </si>
  <si>
    <t>&lt; 60</t>
  </si>
  <si>
    <t>&gt;= 60</t>
  </si>
  <si>
    <r>
      <rPr>
        <b/>
        <sz val="10"/>
        <color indexed="18"/>
        <rFont val="Arial"/>
        <family val="2"/>
      </rPr>
      <t xml:space="preserve">Nome Completo do Paciente
</t>
    </r>
    <r>
      <rPr>
        <sz val="10"/>
        <color indexed="18"/>
        <rFont val="Arial"/>
        <family val="2"/>
      </rPr>
      <t>(NÃO UTILIZAR ABREVIATURAS)</t>
    </r>
  </si>
  <si>
    <t>Sexo
(M ou F)</t>
  </si>
  <si>
    <t>Idade</t>
  </si>
  <si>
    <t>Escore no teste de Fagers-tröm</t>
  </si>
  <si>
    <t>Data da primeira sessão estrutu-rada</t>
  </si>
  <si>
    <r>
      <rPr>
        <b/>
        <sz val="10"/>
        <color indexed="18"/>
        <rFont val="Arial"/>
        <family val="2"/>
      </rPr>
      <t>Situação do paciente nas sessões estruturadas:
0 = Não compareceu;
1 = Compareceu fumando;
2 = Compareceu abstinente (sem fumar);
3 = Em manutenção</t>
    </r>
    <r>
      <rPr>
        <sz val="10"/>
        <color indexed="18"/>
        <rFont val="Arial"/>
        <family val="2"/>
      </rPr>
      <t xml:space="preserve"> (Paciente que já frequentou as sessões estruturadas em quad.(s) anterior(es).</t>
    </r>
  </si>
  <si>
    <t>O paciente participou de quantas sessões de manu-tenção?</t>
  </si>
  <si>
    <r>
      <rPr>
        <b/>
        <sz val="10"/>
        <color indexed="18"/>
        <rFont val="Arial"/>
        <family val="2"/>
      </rPr>
      <t xml:space="preserve">O paciente participou de pelo menos 6 meses no grupo de manutenção?
</t>
    </r>
    <r>
      <rPr>
        <sz val="10"/>
        <color indexed="18"/>
        <rFont val="Arial"/>
        <family val="2"/>
      </rPr>
      <t xml:space="preserve">0 - Não 
1 - Sim </t>
    </r>
  </si>
  <si>
    <r>
      <rPr>
        <b/>
        <sz val="10"/>
        <color indexed="18"/>
        <rFont val="Arial"/>
        <family val="2"/>
      </rPr>
      <t xml:space="preserve">Paciente usou algum medica-mento?
</t>
    </r>
    <r>
      <rPr>
        <sz val="10"/>
        <color indexed="18"/>
        <rFont val="Arial"/>
        <family val="2"/>
      </rPr>
      <t xml:space="preserve">0 - Não 
1 - Sim </t>
    </r>
  </si>
  <si>
    <r>
      <rPr>
        <b/>
        <sz val="10"/>
        <color indexed="18"/>
        <rFont val="Arial"/>
        <family val="2"/>
      </rPr>
      <t xml:space="preserve">Medicamentos utilizados pelo paciente para tratamento do tabagismo, conforme Port. SAS/MS nº571/13 e GM/MS nº761/16
</t>
    </r>
    <r>
      <rPr>
        <b/>
        <u val="single"/>
        <sz val="10"/>
        <color indexed="18"/>
        <rFont val="Arial"/>
        <family val="2"/>
      </rPr>
      <t xml:space="preserve">Atenção: Quantitativo em unidades
</t>
    </r>
    <r>
      <rPr>
        <b/>
        <sz val="10"/>
        <color indexed="18"/>
        <rFont val="Arial"/>
        <family val="2"/>
      </rPr>
      <t>1 cx de Adesivos (21/14/7mg) = 7 unidades
1 cx de Bupropiona/Goma = 60/30 unidades</t>
    </r>
  </si>
  <si>
    <t>Sessão Estruturada</t>
  </si>
  <si>
    <t>1ª Sessão</t>
  </si>
  <si>
    <t>2ª Sessão</t>
  </si>
  <si>
    <t>3ª Sessão</t>
  </si>
  <si>
    <t>4ª Sessão</t>
  </si>
  <si>
    <t>Consolidado Quadrimestral - Tratamento para cessação do Tabagismo (Unidade)
https://www.inca.gov.br/programa-nacional-de-controle-do-tabagismo/tratamento</t>
  </si>
  <si>
    <t>Responsável(s):</t>
  </si>
  <si>
    <t xml:space="preserve">RELATÓRIO DE ATENDIMENTOS REALIZADOS - PROGRAMA DE CONTROLE DO TABAGISMO: </t>
  </si>
  <si>
    <t>PERÍODO: 
JAN-ABR/2022</t>
  </si>
  <si>
    <t>UNIDADE DE SAÚDE</t>
  </si>
  <si>
    <t>Nº estimado de novos pacientes para o próximo quadrimestre (Setembro a Dezembro de 2022)?</t>
  </si>
  <si>
    <t>Nº de pacientes que buscaram* Tratamento (por faixa etária e sexo)</t>
  </si>
  <si>
    <t>Unidade ABC</t>
  </si>
  <si>
    <t>1 (Janeiro a Abril) - 2022</t>
  </si>
  <si>
    <r>
      <rPr>
        <b/>
        <sz val="10"/>
        <color indexed="18"/>
        <rFont val="Arial"/>
        <family val="2"/>
      </rPr>
      <t xml:space="preserve">Situação do paciente nas sessões estruturadas:
0 = Não compareceu;
1 = Compareceu fumando;
2 = Compareceu sem fumar (abstinente);
3 = Em manutenção </t>
    </r>
    <r>
      <rPr>
        <sz val="10"/>
        <color indexed="18"/>
        <rFont val="Arial"/>
        <family val="2"/>
      </rPr>
      <t>(Paciente que já frequentou as sessões estruturadas em quad.(s) anterior(es).</t>
    </r>
  </si>
  <si>
    <t>MMedicamentos utilizados pelo paciente para tratamento do tabagismo, conforme Port. SAS/MS nº571/13 e GM/MS nº761/16
Atenção: Quantitativo em unidades
1 cx de Adesivos (21/14/7mg) = 7 unidades
1 cx de Bupropiona/Goma = 60/30 unidades</t>
  </si>
  <si>
    <t>teste</t>
  </si>
  <si>
    <t>m</t>
  </si>
  <si>
    <t>f</t>
  </si>
  <si>
    <t xml:space="preserve">{Dados ficticios para teste. </t>
  </si>
  <si>
    <t>(Apague ao primeiro uso)</t>
  </si>
  <si>
    <t>Aproveite os gráficos à direita...</t>
  </si>
  <si>
    <t>para divulgar os resultados obtidos...</t>
  </si>
  <si>
    <t>das ações do programa!}</t>
  </si>
  <si>
    <t>Bom uso! :)</t>
  </si>
  <si>
    <t>PERÍODO: 
MAI-AGO/2022</t>
  </si>
  <si>
    <t>Nº estimado de novos pacientes para o próximo quadrimestre (Janeiro a Abril de 2022)?</t>
  </si>
  <si>
    <t>2 (Maio a Agosto) - 2022</t>
  </si>
  <si>
    <r>
      <rPr>
        <b/>
        <sz val="10"/>
        <color indexed="18"/>
        <rFont val="Arial"/>
        <family val="2"/>
      </rPr>
      <t xml:space="preserve">Situação do paciente nas sessões estruturadas:
0 = Não compareceu;
1 = Compareceu fumando;
2 = Compareceu sem fumar (abstinente);
3 = Em manutenção </t>
    </r>
    <r>
      <rPr>
        <sz val="10"/>
        <color indexed="18"/>
        <rFont val="Arial"/>
        <family val="2"/>
      </rPr>
      <t>(Paciente que já frequentou as sessões estruturadas em quad.(s) anterior(es)..</t>
    </r>
  </si>
  <si>
    <t>PERÍODO: 
SET-DEZ/2022</t>
  </si>
  <si>
    <t>Nº estimado de novos pacientes para o próximo quadrimestre (Maio a Agosto de 2023)?</t>
  </si>
  <si>
    <t>3 (Setembro a Dezembro) - 2022</t>
  </si>
  <si>
    <r>
      <rPr>
        <b/>
        <sz val="10"/>
        <color indexed="18"/>
        <rFont val="Arial"/>
        <family val="2"/>
      </rPr>
      <t xml:space="preserve">Medicamentos utilizados pelo paciente para tratamento do tabagismo, conforme Portaria SAS/MS nº571/2013 e GM/MS nº 761/16
</t>
    </r>
    <r>
      <rPr>
        <b/>
        <u val="single"/>
        <sz val="10"/>
        <color indexed="18"/>
        <rFont val="Arial"/>
        <family val="2"/>
      </rPr>
      <t xml:space="preserve">Atenção: Informar quantitativo em unidades
</t>
    </r>
    <r>
      <rPr>
        <b/>
        <sz val="10"/>
        <color indexed="18"/>
        <rFont val="Arial"/>
        <family val="2"/>
      </rPr>
      <t>1 cx de Adesivos (21/14/7mg) = 7 unidades
1 cx de Bupropiona/Goma = 60/30 unidades</t>
    </r>
  </si>
  <si>
    <t>RESUMO DOS ATENDIMENTOS - UNIDADE DE SAÚDE</t>
  </si>
  <si>
    <t>ESTIMATIVA DE ATEND IMENTOS P/ O PROXIMO TRIMESTRE</t>
  </si>
  <si>
    <t>Oferta de Práticas Integrativas Complementares em Saúde - PICS no tratamento de tabagistas na Unidade de Saúde</t>
  </si>
  <si>
    <t>INDICADORES DE ATENDIMENTO</t>
  </si>
  <si>
    <t>PERÍODO (QUADRIMESTRE)</t>
  </si>
  <si>
    <t>CNES do Estabelecimento</t>
  </si>
  <si>
    <t>Nome do Estabelecimento
(utilizar o nome cadastrado no CNES)</t>
  </si>
  <si>
    <t>Nº de pacientes  que buscaram tratamento 
por Sexo e Faixa Etária
(Pacientes que realizaram alguma ação no programa, podendo ser: Avaliação Clínica, Sessão Estruturada e/ou Grupo de Manutenção)</t>
  </si>
  <si>
    <t>Nº de pacientes que participaram da 1ª sessão</t>
  </si>
  <si>
    <t>Nº de pacientes que participaram da 4ª sessão</t>
  </si>
  <si>
    <t>Nº de pacientes que participaram de sessões de manutenção</t>
  </si>
  <si>
    <t>Nº de pacientes que usaram algum medicamento para tratamento do tabagismo</t>
  </si>
  <si>
    <t>Unidade tenderá no próximo quadrimestre?</t>
  </si>
  <si>
    <t xml:space="preserve">Estimativa de atendimento no próximo quadrimestre?
</t>
  </si>
  <si>
    <t>Houve oferta de PICS no tratamento de tabagistas na Unidade?</t>
  </si>
  <si>
    <t>PICS Ofertadas no Tratamento do Tabagismo no quadrimestre</t>
  </si>
  <si>
    <t xml:space="preserve">Adesão ao Tratamento (%) </t>
  </si>
  <si>
    <t>Pacientes Abstinentes (Sem Fumar) (%)</t>
  </si>
  <si>
    <t>Pacientes que utilizaram medicação (%)</t>
  </si>
  <si>
    <t>&lt;18</t>
  </si>
  <si>
    <t>&lt;60</t>
  </si>
  <si>
    <t>&gt;=60</t>
  </si>
  <si>
    <t>Sem medicação</t>
  </si>
  <si>
    <t>Com medicação</t>
  </si>
  <si>
    <t>Pacientes</t>
  </si>
  <si>
    <t>QUADRIMESTRE 1 (JAN/ABR) - 2022</t>
  </si>
  <si>
    <t>QUADRIMESTRE 2 (MAI/AGO) - 2022</t>
  </si>
  <si>
    <t>QUADRIMESTRE 3 (SET/DEZ) - 2022</t>
  </si>
  <si>
    <t>TOTAL (2022)</t>
  </si>
  <si>
    <t>NÃO SE APLICA</t>
  </si>
  <si>
    <t>MÉDIA POR PERÍODO</t>
  </si>
  <si>
    <r>
      <rPr>
        <sz val="10"/>
        <color indexed="16"/>
        <rFont val="Arial"/>
        <family val="2"/>
      </rPr>
      <t>DICA!</t>
    </r>
    <r>
      <rPr>
        <sz val="10"/>
        <rFont val="Arial"/>
        <family val="2"/>
      </rPr>
      <t xml:space="preserve"> É possível alterar e/ou exportar os gráficos para uma apresentação (Powerpoint) dos resultados aos gestores locais ou para a elaboração de um relatório (Word) com a evolução quadrimestral/anual do programa, por exemplo. Para isto, basta desbloquear a planilha e copiar/colar o gráfico desejado (como imagem). Clique no menu "Revisão" na barra superior  =&gt; Em seguinda em "Desproteger Planilha" =&gt; Digitar a senha "</t>
    </r>
    <r>
      <rPr>
        <sz val="10"/>
        <color indexed="39"/>
        <rFont val="Arial"/>
        <family val="2"/>
      </rPr>
      <t>tab123</t>
    </r>
    <r>
      <rPr>
        <sz val="10"/>
        <rFont val="Arial"/>
        <family val="2"/>
      </rPr>
      <t xml:space="preserve">". Após o copiar/colar os gráficos desejados, sugerimos protegê-la novamente contra erros acidentais seguindo os mesmos passos. Mais detalhes clique na aba/planilha na barra inferior esquerda  </t>
    </r>
    <r>
      <rPr>
        <u val="single"/>
        <sz val="10"/>
        <rFont val="Arial"/>
        <family val="2"/>
      </rPr>
      <t>"ORIENTAÇÔES GERAIS</t>
    </r>
    <r>
      <rPr>
        <sz val="10"/>
        <rFont val="Arial"/>
        <family val="2"/>
      </rPr>
      <t>".</t>
    </r>
  </si>
  <si>
    <t>PERÍODO: 
2022</t>
  </si>
  <si>
    <r>
      <rPr>
        <b/>
        <sz val="14"/>
        <color indexed="32"/>
        <rFont val="Arial"/>
        <family val="2"/>
      </rPr>
      <t xml:space="preserve">CONTROLE AUXILIAR (OPCIONAL) DE USO DE MEDICAÇÃO NO TRATAMENTO PARA CESSAÇÃO DO TABAGISMO (UNIDADE DE SAÚDE)
</t>
    </r>
    <r>
      <rPr>
        <b/>
        <sz val="14"/>
        <color indexed="36"/>
        <rFont val="Arial"/>
        <family val="2"/>
      </rPr>
      <t>OBS: Ferramenta de apoio para uso interno na Unidade de Saúde (uso opcional - não obrigatório).</t>
    </r>
  </si>
  <si>
    <t>ENTRADA / SAÍDA</t>
  </si>
  <si>
    <t>CALCULADOR AUXILIAR DE
MEDICAÇÃO POR ESTIMATIVA DE PACIENTES</t>
  </si>
  <si>
    <t>Adesivo
21 mg</t>
  </si>
  <si>
    <t>Adesivo
14 mg</t>
  </si>
  <si>
    <t>Goma
Nicotina</t>
  </si>
  <si>
    <t>PERCENTUAL ADOTADO PELO DAF/MS</t>
  </si>
  <si>
    <t>SALDO INICIAL
DE MEDICAÇÕES NO PERÍODO</t>
  </si>
  <si>
    <t>ESTIMATIVA DE PACIENTES (DIGITE AO LADO)
=====&gt;&gt;&gt;&gt;&gt;&gt;&gt;</t>
  </si>
  <si>
    <t>ENTRADA (RECEBIMENTO) 
DE MEDICAÇÕES NO PERÍODO</t>
  </si>
  <si>
    <t>SAÍDA (DISPENSAÇÃO) 
DE MEDICAÇÕES NO PERÍODO</t>
  </si>
  <si>
    <t>QUANTITATIVO DE MEDICAÇÃO CONFORME PERCENTUAL ADOTADO PELO DAFMS</t>
  </si>
  <si>
    <t>SALDO FINAL 
DE MEDICAÇÕES NO PERÍODO</t>
  </si>
  <si>
    <t>MEDICAÇÕES COM VALIDADE INFERIOR A 9 MESES (SE HOUVER)</t>
  </si>
  <si>
    <t>Nº LOTE DAS MEDICAÇÕES COM VALIDADE INFERIOR A 9 MESES</t>
  </si>
  <si>
    <t>Caso haja medicações com validade inferior à 9 meses e quantitativo superior ao necessário para os próximos meses, sinalizar o quantitativo / lote para comunicar a assist. farmacêutica e gestão municipal do programa para que ela possa ser remajenada para outra unidade de saúde com o programa implantado e em funcionamento.</t>
  </si>
  <si>
    <t>TOTAL RECEBIDO / DISPENSADO
EM 2020</t>
  </si>
  <si>
    <t>OBSERVAÇÕES:</t>
  </si>
  <si>
    <r>
      <rPr>
        <b/>
        <sz val="10"/>
        <rFont val="Arial"/>
        <family val="2"/>
      </rPr>
      <t xml:space="preserve">Basta informar o saldo inicial de medicações do tabagismo no ínicio do 1º quadrimestre do ano e os quantitativos recebidos na unidade em cada quadrimestre.
Os saldos iniciais e finais são calculados automaticamente.
A saída de insumos e alimentada automaticamente, conforme o uso de medicações informados nas planilhas quadrimestrais do programa.
A partir daí, são gerados os gráficos quadrimestrais e também o total de entrada/saída de medicamentos ao final do ano de 2021.
</t>
    </r>
    <r>
      <rPr>
        <b/>
        <sz val="10"/>
        <color indexed="16"/>
        <rFont val="Arial"/>
        <family val="2"/>
      </rPr>
      <t>Atenção: caso haja medicações com validade inferior à 9 meses e quantitativo superior ao necessário para os próximos meses, sinalizar o quantitativo / lote para comunicar a assist. farmacêutica e gestão municipal do programa para que ela possa ser remajenada para outra unidade de saúde com o programa implantado e em funcionamento.</t>
    </r>
  </si>
  <si>
    <r>
      <rPr>
        <sz val="10"/>
        <rFont val="Arial"/>
        <family val="2"/>
      </rPr>
      <t>Caso seja necessário realizar alterações, basta seguir o passo-a-passo abaixo:
Clique no menu "Revisão" na barra superior  =&gt; Em seguinda em "Desproteger Planilha" =&gt; Digitar a senha "</t>
    </r>
    <r>
      <rPr>
        <sz val="10"/>
        <color indexed="30"/>
        <rFont val="Arial"/>
        <family val="2"/>
      </rPr>
      <t>tab123</t>
    </r>
    <r>
      <rPr>
        <sz val="10"/>
        <rFont val="Arial"/>
        <family val="2"/>
      </rPr>
      <t>". 
Sugerimos protegê-la novamente contra erros acidentais seguindo os mesmos passos após as alterações necessárias.
Mais detalhes clique na aba/planilha na barra inferior esquerda  "ORIENTAÇÔES GERAIS".</t>
    </r>
  </si>
  <si>
    <t>Planilha de Consolidação de Informações do Tratamento do Tabagismo - Município</t>
  </si>
  <si>
    <r>
      <rPr>
        <b/>
        <sz val="10"/>
        <color indexed="18"/>
        <rFont val="Arial"/>
        <family val="2"/>
      </rPr>
      <t xml:space="preserve">Período de atendimento
</t>
    </r>
    <r>
      <rPr>
        <sz val="10"/>
        <color indexed="18"/>
        <rFont val="Arial"/>
        <family val="2"/>
      </rPr>
      <t xml:space="preserve">Escreva:
</t>
    </r>
    <r>
      <rPr>
        <b/>
        <sz val="10"/>
        <color indexed="18"/>
        <rFont val="Arial"/>
        <family val="2"/>
      </rPr>
      <t>1</t>
    </r>
    <r>
      <rPr>
        <sz val="10"/>
        <color indexed="18"/>
        <rFont val="Arial"/>
        <family val="2"/>
      </rPr>
      <t xml:space="preserve"> (jan a mar), 
</t>
    </r>
    <r>
      <rPr>
        <b/>
        <sz val="10"/>
        <color indexed="18"/>
        <rFont val="Arial"/>
        <family val="2"/>
      </rPr>
      <t>2</t>
    </r>
    <r>
      <rPr>
        <sz val="10"/>
        <color indexed="18"/>
        <rFont val="Arial"/>
        <family val="2"/>
      </rPr>
      <t xml:space="preserve"> (abr a jun), 
</t>
    </r>
    <r>
      <rPr>
        <b/>
        <sz val="10"/>
        <color indexed="18"/>
        <rFont val="Arial"/>
        <family val="2"/>
      </rPr>
      <t>3</t>
    </r>
    <r>
      <rPr>
        <sz val="10"/>
        <color indexed="18"/>
        <rFont val="Arial"/>
        <family val="2"/>
      </rPr>
      <t xml:space="preserve"> (jul a set) </t>
    </r>
    <r>
      <rPr>
        <b/>
        <sz val="10"/>
        <color indexed="18"/>
        <rFont val="Arial"/>
        <family val="2"/>
      </rPr>
      <t>ou 
4</t>
    </r>
    <r>
      <rPr>
        <sz val="10"/>
        <color indexed="18"/>
        <rFont val="Arial"/>
        <family val="2"/>
      </rPr>
      <t xml:space="preserve"> (out a dez)</t>
    </r>
  </si>
  <si>
    <r>
      <rPr>
        <b/>
        <sz val="10"/>
        <color indexed="18"/>
        <rFont val="Arial"/>
        <family val="2"/>
      </rPr>
      <t xml:space="preserve">Município
</t>
    </r>
    <r>
      <rPr>
        <sz val="10"/>
        <color indexed="18"/>
        <rFont val="Arial"/>
        <family val="2"/>
      </rPr>
      <t>(nome completo sem abreviações)</t>
    </r>
  </si>
  <si>
    <t>Número do CNES e nome da Unidade de Saúde que atendeu fumantes</t>
  </si>
  <si>
    <t>Dados do atendimento ocorrido no período</t>
  </si>
  <si>
    <t>Indicadores de atendimento</t>
  </si>
  <si>
    <t>Novas Unidades de Saúde</t>
  </si>
  <si>
    <t>Consolidado do Município</t>
  </si>
  <si>
    <r>
      <rPr>
        <b/>
        <sz val="10"/>
        <color indexed="18"/>
        <rFont val="Arial"/>
        <family val="2"/>
      </rPr>
      <t xml:space="preserve">Nome do Estabelecimento
</t>
    </r>
    <r>
      <rPr>
        <sz val="10"/>
        <color indexed="18"/>
        <rFont val="Arial"/>
        <family val="2"/>
      </rPr>
      <t>(utilizar o nome cadastrado no CNES)</t>
    </r>
  </si>
  <si>
    <r>
      <rPr>
        <b/>
        <sz val="10"/>
        <color indexed="18"/>
        <rFont val="Arial"/>
        <family val="2"/>
      </rPr>
      <t xml:space="preserve">Unidade realizou atendimento no período 
</t>
    </r>
    <r>
      <rPr>
        <i/>
        <sz val="10"/>
        <color indexed="18"/>
        <rFont val="Arial"/>
        <family val="2"/>
      </rPr>
      <t xml:space="preserve">
</t>
    </r>
    <r>
      <rPr>
        <b/>
        <sz val="10"/>
        <color indexed="18"/>
        <rFont val="Arial"/>
        <family val="2"/>
      </rPr>
      <t xml:space="preserve">PREENCHER:
</t>
    </r>
    <r>
      <rPr>
        <sz val="10"/>
        <color indexed="18"/>
        <rFont val="Arial"/>
        <family val="2"/>
      </rPr>
      <t>0 - Não; 1 - Sim</t>
    </r>
  </si>
  <si>
    <t>Nº de pacientes que usaram algum medicamento para tratamento do tabagismo, de acordo com a Portaria SAS/MS nº442/04</t>
  </si>
  <si>
    <t>Abandono
(%)</t>
  </si>
  <si>
    <t>Cessação
(%)</t>
  </si>
  <si>
    <t>Pacientes que utilizaram medicação
(%)</t>
  </si>
  <si>
    <r>
      <rPr>
        <b/>
        <sz val="10"/>
        <color indexed="18"/>
        <rFont val="Arial"/>
        <family val="2"/>
      </rPr>
      <t xml:space="preserve">US irá iniciar atendimento no próximo período
Preencher:
</t>
    </r>
    <r>
      <rPr>
        <sz val="10"/>
        <color indexed="18"/>
        <rFont val="Arial"/>
        <family val="2"/>
      </rPr>
      <t>0 - Não; 1 - Sim</t>
    </r>
  </si>
  <si>
    <r>
      <rPr>
        <b/>
        <sz val="10"/>
        <color indexed="18"/>
        <rFont val="Arial"/>
        <family val="2"/>
      </rPr>
      <t xml:space="preserve">Estimativa de atendimento da US que irão iniciar atendimento no próximo período
</t>
    </r>
    <r>
      <rPr>
        <sz val="10"/>
        <color indexed="18"/>
        <rFont val="Arial"/>
        <family val="2"/>
      </rPr>
      <t>(nº pessoas por trimestre)</t>
    </r>
  </si>
  <si>
    <t>Nº de US em atendimento</t>
  </si>
  <si>
    <t>Nº de US que irão iniciar atendimento no próximo período</t>
  </si>
  <si>
    <t>Nº de US atendendo + Novas US para atendimento</t>
  </si>
  <si>
    <t xml:space="preserve">Nome do Coordenador Municipal: </t>
  </si>
  <si>
    <t>e-mail:</t>
  </si>
  <si>
    <t>Telefone com DDD:</t>
  </si>
  <si>
    <t>Planilha de Consolidação de Informações do Tratamento do Tabagismo - Regional</t>
  </si>
  <si>
    <t>Consolidado da Regional</t>
  </si>
  <si>
    <t>Estimativa de atendimento da US que irão iniciar atendimento no próximo período
(nº pessoas por trimestre)</t>
  </si>
  <si>
    <t xml:space="preserve">Nome do Coordenador Regional: </t>
  </si>
  <si>
    <t>Planilha de Consolidação de Informações do Tratamento do Tabagismo - Estado</t>
  </si>
  <si>
    <t>Consolidado do Estado</t>
  </si>
  <si>
    <t xml:space="preserve">Nome do Coordenador Estadual: </t>
  </si>
</sst>
</file>

<file path=xl/styles.xml><?xml version="1.0" encoding="utf-8"?>
<styleSheet xmlns="http://schemas.openxmlformats.org/spreadsheetml/2006/main">
  <numFmts count="7">
    <numFmt numFmtId="164" formatCode="General"/>
    <numFmt numFmtId="165" formatCode="General"/>
    <numFmt numFmtId="166" formatCode="0"/>
    <numFmt numFmtId="167" formatCode="@"/>
    <numFmt numFmtId="168" formatCode="d/m/yyyy"/>
    <numFmt numFmtId="169" formatCode="0.00"/>
    <numFmt numFmtId="170" formatCode="#,##0"/>
  </numFmts>
  <fonts count="96">
    <font>
      <sz val="10"/>
      <name val="Arial"/>
      <family val="0"/>
    </font>
    <font>
      <sz val="11"/>
      <color indexed="8"/>
      <name val="Calibri"/>
      <family val="2"/>
    </font>
    <font>
      <u val="single"/>
      <sz val="10"/>
      <color indexed="12"/>
      <name val="Arial"/>
      <family val="2"/>
    </font>
    <font>
      <sz val="10"/>
      <color indexed="8"/>
      <name val="Arial"/>
      <family val="2"/>
    </font>
    <font>
      <b/>
      <sz val="10"/>
      <color indexed="62"/>
      <name val="Arial"/>
      <family val="2"/>
    </font>
    <font>
      <sz val="10"/>
      <color indexed="62"/>
      <name val="Arial"/>
      <family val="2"/>
    </font>
    <font>
      <b/>
      <sz val="10"/>
      <color indexed="18"/>
      <name val="Arial"/>
      <family val="2"/>
    </font>
    <font>
      <b/>
      <sz val="9"/>
      <name val="Arial"/>
      <family val="2"/>
    </font>
    <font>
      <b/>
      <sz val="10"/>
      <name val="Arial"/>
      <family val="2"/>
    </font>
    <font>
      <b/>
      <sz val="10"/>
      <color indexed="19"/>
      <name val="Arial"/>
      <family val="2"/>
    </font>
    <font>
      <b/>
      <sz val="10"/>
      <color indexed="25"/>
      <name val="Arial"/>
      <family val="2"/>
    </font>
    <font>
      <b/>
      <sz val="10"/>
      <color indexed="30"/>
      <name val="Arial"/>
      <family val="2"/>
    </font>
    <font>
      <b/>
      <sz val="11"/>
      <name val="Calibri"/>
      <family val="2"/>
    </font>
    <font>
      <b/>
      <sz val="11"/>
      <color indexed="16"/>
      <name val="Calibri"/>
      <family val="2"/>
    </font>
    <font>
      <b/>
      <sz val="10"/>
      <color indexed="16"/>
      <name val="Arial"/>
      <family val="2"/>
    </font>
    <font>
      <b/>
      <u val="single"/>
      <sz val="10"/>
      <color indexed="30"/>
      <name val="Arial"/>
      <family val="2"/>
    </font>
    <font>
      <b/>
      <u val="single"/>
      <sz val="10"/>
      <name val="Arial"/>
      <family val="2"/>
    </font>
    <font>
      <b/>
      <sz val="10"/>
      <color indexed="39"/>
      <name val="Arial"/>
      <family val="2"/>
    </font>
    <font>
      <b/>
      <sz val="12"/>
      <color indexed="63"/>
      <name val="Arial"/>
      <family val="2"/>
    </font>
    <font>
      <b/>
      <sz val="11"/>
      <color indexed="63"/>
      <name val="Arial"/>
      <family val="2"/>
    </font>
    <font>
      <b/>
      <sz val="10"/>
      <color indexed="63"/>
      <name val="Arial"/>
      <family val="2"/>
    </font>
    <font>
      <sz val="12"/>
      <name val="Arial"/>
      <family val="2"/>
    </font>
    <font>
      <b/>
      <sz val="12"/>
      <color indexed="36"/>
      <name val="Arial"/>
      <family val="2"/>
    </font>
    <font>
      <b/>
      <u val="single"/>
      <sz val="12"/>
      <color indexed="63"/>
      <name val="Arial"/>
      <family val="2"/>
    </font>
    <font>
      <b/>
      <u val="single"/>
      <sz val="11"/>
      <color indexed="63"/>
      <name val="Arial"/>
      <family val="2"/>
    </font>
    <font>
      <b/>
      <sz val="12"/>
      <color indexed="18"/>
      <name val="Arial"/>
      <family val="2"/>
    </font>
    <font>
      <b/>
      <sz val="12"/>
      <name val="Arial"/>
      <family val="2"/>
    </font>
    <font>
      <b/>
      <sz val="9"/>
      <color indexed="18"/>
      <name val="Arial"/>
      <family val="2"/>
    </font>
    <font>
      <sz val="10"/>
      <color indexed="18"/>
      <name val="Arial"/>
      <family val="2"/>
    </font>
    <font>
      <b/>
      <u val="single"/>
      <sz val="10"/>
      <color indexed="18"/>
      <name val="Arial"/>
      <family val="2"/>
    </font>
    <font>
      <b/>
      <sz val="9"/>
      <color indexed="8"/>
      <name val="Tahoma"/>
      <family val="2"/>
    </font>
    <font>
      <b/>
      <sz val="11"/>
      <name val="Arial"/>
      <family val="2"/>
    </font>
    <font>
      <b/>
      <sz val="8"/>
      <color indexed="18"/>
      <name val="Arial"/>
      <family val="2"/>
    </font>
    <font>
      <b/>
      <sz val="12"/>
      <color indexed="8"/>
      <name val="Calibri"/>
      <family val="2"/>
    </font>
    <font>
      <b/>
      <sz val="14"/>
      <color indexed="53"/>
      <name val="Calibri"/>
      <family val="2"/>
    </font>
    <font>
      <b/>
      <sz val="14"/>
      <color indexed="17"/>
      <name val="Calibri"/>
      <family val="2"/>
    </font>
    <font>
      <b/>
      <sz val="14"/>
      <color indexed="39"/>
      <name val="Calibri"/>
      <family val="2"/>
    </font>
    <font>
      <b/>
      <sz val="14"/>
      <color indexed="21"/>
      <name val="Calibri"/>
      <family val="2"/>
    </font>
    <font>
      <b/>
      <sz val="14"/>
      <color indexed="57"/>
      <name val="Calibri"/>
      <family val="2"/>
    </font>
    <font>
      <sz val="10"/>
      <color indexed="8"/>
      <name val="Calibri"/>
      <family val="2"/>
    </font>
    <font>
      <b/>
      <sz val="10"/>
      <color indexed="8"/>
      <name val="Calibri"/>
      <family val="2"/>
    </font>
    <font>
      <b/>
      <sz val="14"/>
      <color indexed="37"/>
      <name val="Calibri"/>
      <family val="2"/>
    </font>
    <font>
      <b/>
      <sz val="14"/>
      <color indexed="61"/>
      <name val="Calibri"/>
      <family val="2"/>
    </font>
    <font>
      <b/>
      <sz val="10"/>
      <color indexed="28"/>
      <name val="Calibri"/>
      <family val="2"/>
    </font>
    <font>
      <b/>
      <sz val="14"/>
      <color indexed="28"/>
      <name val="Calibri"/>
      <family val="2"/>
    </font>
    <font>
      <b/>
      <sz val="14"/>
      <color indexed="38"/>
      <name val="Calibri"/>
      <family val="2"/>
    </font>
    <font>
      <b/>
      <sz val="14"/>
      <color indexed="19"/>
      <name val="Calibri"/>
      <family val="2"/>
    </font>
    <font>
      <b/>
      <sz val="14"/>
      <color indexed="20"/>
      <name val="Calibri"/>
      <family val="2"/>
    </font>
    <font>
      <b/>
      <sz val="14"/>
      <color indexed="48"/>
      <name val="Calibri"/>
      <family val="2"/>
    </font>
    <font>
      <b/>
      <sz val="14"/>
      <color indexed="54"/>
      <name val="Calibri"/>
      <family val="2"/>
    </font>
    <font>
      <b/>
      <sz val="14"/>
      <color indexed="25"/>
      <name val="Calibri"/>
      <family val="2"/>
    </font>
    <font>
      <b/>
      <sz val="14"/>
      <color indexed="58"/>
      <name val="Calibri"/>
      <family val="2"/>
    </font>
    <font>
      <b/>
      <sz val="12"/>
      <name val="Calibri"/>
      <family val="2"/>
    </font>
    <font>
      <b/>
      <sz val="10"/>
      <color indexed="9"/>
      <name val="Arial"/>
      <family val="2"/>
    </font>
    <font>
      <b/>
      <sz val="12"/>
      <color indexed="18"/>
      <name val="Calibri"/>
      <family val="2"/>
    </font>
    <font>
      <b/>
      <sz val="11"/>
      <color indexed="36"/>
      <name val="Calibri"/>
      <family val="2"/>
    </font>
    <font>
      <b/>
      <sz val="12"/>
      <color indexed="9"/>
      <name val="Calibri"/>
      <family val="2"/>
    </font>
    <font>
      <sz val="10"/>
      <color indexed="16"/>
      <name val="Arial"/>
      <family val="2"/>
    </font>
    <font>
      <sz val="10"/>
      <color indexed="39"/>
      <name val="Arial"/>
      <family val="2"/>
    </font>
    <font>
      <u val="single"/>
      <sz val="10"/>
      <name val="Arial"/>
      <family val="2"/>
    </font>
    <font>
      <b/>
      <sz val="9"/>
      <color indexed="28"/>
      <name val="Calibri"/>
      <family val="2"/>
    </font>
    <font>
      <b/>
      <sz val="12"/>
      <color indexed="59"/>
      <name val="Calibri"/>
      <family val="2"/>
    </font>
    <font>
      <b/>
      <sz val="12"/>
      <color indexed="38"/>
      <name val="Calibri"/>
      <family val="2"/>
    </font>
    <font>
      <b/>
      <sz val="9.5"/>
      <color indexed="28"/>
      <name val="Calibri"/>
      <family val="2"/>
    </font>
    <font>
      <b/>
      <sz val="14"/>
      <color indexed="9"/>
      <name val="Calibri"/>
      <family val="2"/>
    </font>
    <font>
      <b/>
      <sz val="18"/>
      <color indexed="28"/>
      <name val="Calibri"/>
      <family val="2"/>
    </font>
    <font>
      <b/>
      <sz val="8"/>
      <color indexed="8"/>
      <name val="Calibri"/>
      <family val="2"/>
    </font>
    <font>
      <b/>
      <sz val="11"/>
      <color indexed="8"/>
      <name val="Calibri"/>
      <family val="2"/>
    </font>
    <font>
      <b/>
      <sz val="14"/>
      <color indexed="32"/>
      <name val="Arial"/>
      <family val="2"/>
    </font>
    <font>
      <b/>
      <sz val="14"/>
      <color indexed="36"/>
      <name val="Arial"/>
      <family val="2"/>
    </font>
    <font>
      <b/>
      <sz val="11"/>
      <color indexed="28"/>
      <name val="Arial"/>
      <family val="2"/>
    </font>
    <font>
      <b/>
      <sz val="12"/>
      <color indexed="32"/>
      <name val="Arial"/>
      <family val="2"/>
    </font>
    <font>
      <sz val="12"/>
      <color indexed="32"/>
      <name val="Arial"/>
      <family val="2"/>
    </font>
    <font>
      <b/>
      <sz val="16"/>
      <color indexed="32"/>
      <name val="Arial"/>
      <family val="2"/>
    </font>
    <font>
      <b/>
      <sz val="11"/>
      <color indexed="32"/>
      <name val="Arial"/>
      <family val="2"/>
    </font>
    <font>
      <b/>
      <sz val="11"/>
      <color indexed="25"/>
      <name val="Arial"/>
      <family val="2"/>
    </font>
    <font>
      <b/>
      <sz val="12"/>
      <color indexed="25"/>
      <name val="Arial"/>
      <family val="2"/>
    </font>
    <font>
      <sz val="12"/>
      <color indexed="25"/>
      <name val="Arial"/>
      <family val="2"/>
    </font>
    <font>
      <b/>
      <sz val="12"/>
      <color indexed="60"/>
      <name val="Arial"/>
      <family val="2"/>
    </font>
    <font>
      <sz val="12"/>
      <color indexed="60"/>
      <name val="Arial"/>
      <family val="2"/>
    </font>
    <font>
      <sz val="10"/>
      <color indexed="32"/>
      <name val="Arial"/>
      <family val="2"/>
    </font>
    <font>
      <sz val="11"/>
      <name val="Arial"/>
      <family val="2"/>
    </font>
    <font>
      <b/>
      <sz val="14"/>
      <name val="Arial"/>
      <family val="2"/>
    </font>
    <font>
      <sz val="10"/>
      <color indexed="30"/>
      <name val="Arial"/>
      <family val="2"/>
    </font>
    <font>
      <b/>
      <sz val="10.5"/>
      <color indexed="8"/>
      <name val="Calibri"/>
      <family val="2"/>
    </font>
    <font>
      <b/>
      <sz val="10"/>
      <color indexed="23"/>
      <name val="Calibri"/>
      <family val="2"/>
    </font>
    <font>
      <b/>
      <sz val="10"/>
      <color indexed="48"/>
      <name val="Calibri"/>
      <family val="2"/>
    </font>
    <font>
      <b/>
      <sz val="10"/>
      <color indexed="61"/>
      <name val="Calibri"/>
      <family val="2"/>
    </font>
    <font>
      <b/>
      <sz val="10"/>
      <color indexed="63"/>
      <name val="Calibri"/>
      <family val="2"/>
    </font>
    <font>
      <b/>
      <sz val="10.5"/>
      <color indexed="39"/>
      <name val="Calibri"/>
      <family val="2"/>
    </font>
    <font>
      <b/>
      <sz val="10.5"/>
      <color indexed="25"/>
      <name val="Calibri"/>
      <family val="2"/>
    </font>
    <font>
      <b/>
      <sz val="10"/>
      <color indexed="10"/>
      <name val="Arial"/>
      <family val="2"/>
    </font>
    <font>
      <i/>
      <sz val="10"/>
      <color indexed="18"/>
      <name val="Arial"/>
      <family val="2"/>
    </font>
    <font>
      <sz val="10"/>
      <color indexed="56"/>
      <name val="Arial"/>
      <family val="2"/>
    </font>
    <font>
      <u val="single"/>
      <sz val="8.5"/>
      <color indexed="12"/>
      <name val="Arial"/>
      <family val="2"/>
    </font>
    <font>
      <b/>
      <sz val="8"/>
      <name val="Arial"/>
      <family val="2"/>
    </font>
  </fonts>
  <fills count="21">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indexed="11"/>
        <bgColor indexed="64"/>
      </patternFill>
    </fill>
    <fill>
      <patternFill patternType="solid">
        <fgColor indexed="24"/>
        <bgColor indexed="64"/>
      </patternFill>
    </fill>
    <fill>
      <patternFill patternType="solid">
        <fgColor indexed="27"/>
        <bgColor indexed="64"/>
      </patternFill>
    </fill>
    <fill>
      <patternFill patternType="solid">
        <fgColor indexed="34"/>
        <bgColor indexed="64"/>
      </patternFill>
    </fill>
    <fill>
      <patternFill patternType="solid">
        <fgColor indexed="29"/>
        <bgColor indexed="64"/>
      </patternFill>
    </fill>
    <fill>
      <patternFill patternType="solid">
        <fgColor indexed="47"/>
        <bgColor indexed="64"/>
      </patternFill>
    </fill>
    <fill>
      <patternFill patternType="solid">
        <fgColor indexed="33"/>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s>
  <borders count="79">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dotted">
        <color indexed="8"/>
      </right>
      <top style="thin">
        <color indexed="8"/>
      </top>
      <bottom>
        <color indexed="63"/>
      </bottom>
    </border>
    <border>
      <left style="dotted">
        <color indexed="8"/>
      </left>
      <right style="dotted">
        <color indexed="8"/>
      </right>
      <top style="thin">
        <color indexed="8"/>
      </top>
      <bottom>
        <color indexed="63"/>
      </bottom>
    </border>
    <border>
      <left style="dotted">
        <color indexed="8"/>
      </left>
      <right style="thin">
        <color indexed="8"/>
      </right>
      <top style="thin">
        <color indexed="8"/>
      </top>
      <bottom>
        <color indexed="63"/>
      </bottom>
    </border>
    <border>
      <left>
        <color indexed="63"/>
      </left>
      <right style="dotted">
        <color indexed="8"/>
      </right>
      <top style="thin">
        <color indexed="8"/>
      </top>
      <bottom>
        <color indexed="63"/>
      </bottom>
    </border>
    <border>
      <left style="dotted">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color indexed="63"/>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9"/>
      </left>
      <right style="thick">
        <color indexed="9"/>
      </right>
      <top style="thick">
        <color indexed="9"/>
      </top>
      <bottom style="thick">
        <color indexed="9"/>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ck">
        <color indexed="9"/>
      </left>
      <right>
        <color indexed="63"/>
      </right>
      <top style="thick">
        <color indexed="9"/>
      </top>
      <bottom style="thick">
        <color indexed="9"/>
      </bottom>
    </border>
    <border>
      <left style="thick">
        <color indexed="9"/>
      </left>
      <right>
        <color indexed="63"/>
      </right>
      <top>
        <color indexed="63"/>
      </top>
      <bottom>
        <color indexed="63"/>
      </bottom>
    </border>
    <border>
      <left>
        <color indexed="63"/>
      </left>
      <right>
        <color indexed="63"/>
      </right>
      <top style="thick">
        <color indexed="9"/>
      </top>
      <bottom style="thick">
        <color indexed="9"/>
      </bottom>
    </border>
    <border>
      <left>
        <color indexed="63"/>
      </left>
      <right style="thick">
        <color indexed="9"/>
      </right>
      <top>
        <color indexed="63"/>
      </top>
      <bottom style="thick">
        <color indexed="9"/>
      </bottom>
    </border>
    <border>
      <left style="thick">
        <color indexed="9"/>
      </left>
      <right style="thick">
        <color indexed="9"/>
      </right>
      <top style="thick">
        <color indexed="9"/>
      </top>
      <bottom>
        <color indexed="63"/>
      </bottom>
    </border>
    <border>
      <left style="thick">
        <color indexed="9"/>
      </left>
      <right>
        <color indexed="63"/>
      </right>
      <top>
        <color indexed="63"/>
      </top>
      <bottom style="thick">
        <color indexed="9"/>
      </bottom>
    </border>
    <border>
      <left>
        <color indexed="63"/>
      </left>
      <right>
        <color indexed="63"/>
      </right>
      <top style="thick">
        <color indexed="9"/>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4" fillId="0" borderId="0" applyBorder="0" applyProtection="0">
      <alignment/>
    </xf>
    <xf numFmtId="164" fontId="1" fillId="2" borderId="0" applyBorder="0" applyProtection="0">
      <alignment/>
    </xf>
    <xf numFmtId="164" fontId="2" fillId="0" borderId="0" applyBorder="0" applyProtection="0">
      <alignment/>
    </xf>
    <xf numFmtId="164" fontId="0" fillId="0" borderId="0">
      <alignment/>
      <protection/>
    </xf>
    <xf numFmtId="164" fontId="3" fillId="0" borderId="0">
      <alignment/>
      <protection/>
    </xf>
    <xf numFmtId="164" fontId="0" fillId="0" borderId="0">
      <alignment/>
      <protection/>
    </xf>
    <xf numFmtId="164" fontId="0" fillId="0" borderId="0">
      <alignment/>
      <protection/>
    </xf>
  </cellStyleXfs>
  <cellXfs count="441">
    <xf numFmtId="164" fontId="0" fillId="0" borderId="0" xfId="0" applyAlignment="1">
      <alignment/>
    </xf>
    <xf numFmtId="164" fontId="4" fillId="0" borderId="0" xfId="0" applyFont="1" applyBorder="1" applyAlignment="1">
      <alignment/>
    </xf>
    <xf numFmtId="164" fontId="4" fillId="0" borderId="0" xfId="0" applyFont="1" applyBorder="1" applyAlignment="1">
      <alignment/>
    </xf>
    <xf numFmtId="164" fontId="4" fillId="0" borderId="0" xfId="0" applyFont="1" applyBorder="1" applyAlignment="1">
      <alignment vertical="top"/>
    </xf>
    <xf numFmtId="164" fontId="4" fillId="3" borderId="0" xfId="0" applyFont="1" applyFill="1" applyBorder="1" applyAlignment="1">
      <alignment vertical="top"/>
    </xf>
    <xf numFmtId="164" fontId="4" fillId="3" borderId="0" xfId="0" applyFont="1" applyFill="1" applyBorder="1" applyAlignment="1">
      <alignment horizontal="right"/>
    </xf>
    <xf numFmtId="164" fontId="4" fillId="3" borderId="1" xfId="0" applyFont="1" applyFill="1" applyBorder="1" applyAlignment="1">
      <alignment horizontal="center" vertical="top"/>
    </xf>
    <xf numFmtId="164" fontId="4" fillId="3" borderId="2" xfId="0" applyFont="1" applyFill="1" applyBorder="1" applyAlignment="1">
      <alignment horizontal="center" vertical="top"/>
    </xf>
    <xf numFmtId="164" fontId="4" fillId="0" borderId="0" xfId="0" applyFont="1" applyBorder="1" applyAlignment="1">
      <alignment vertical="center"/>
    </xf>
    <xf numFmtId="164" fontId="4" fillId="0" borderId="3" xfId="0" applyFont="1" applyBorder="1" applyAlignment="1">
      <alignment horizontal="center" vertical="center"/>
    </xf>
    <xf numFmtId="164" fontId="4" fillId="0" borderId="3" xfId="0" applyFont="1" applyBorder="1" applyAlignment="1">
      <alignment horizontal="center" vertical="center" wrapText="1"/>
    </xf>
    <xf numFmtId="164" fontId="4" fillId="0" borderId="4" xfId="0" applyFont="1" applyBorder="1" applyAlignment="1">
      <alignment horizontal="center" vertical="center" wrapText="1"/>
    </xf>
    <xf numFmtId="164" fontId="4" fillId="0" borderId="4" xfId="0" applyFont="1" applyBorder="1" applyAlignment="1">
      <alignment horizontal="center" vertical="center"/>
    </xf>
    <xf numFmtId="164" fontId="4" fillId="0" borderId="5" xfId="0" applyFont="1" applyBorder="1" applyAlignment="1">
      <alignment horizontal="center" vertical="center"/>
    </xf>
    <xf numFmtId="164" fontId="4" fillId="0" borderId="6" xfId="0" applyFont="1" applyBorder="1" applyAlignment="1">
      <alignment horizontal="center" vertical="center" wrapText="1"/>
    </xf>
    <xf numFmtId="164" fontId="4" fillId="0" borderId="6" xfId="0" applyFont="1" applyBorder="1" applyAlignment="1">
      <alignment horizontal="center" vertical="center"/>
    </xf>
    <xf numFmtId="164" fontId="4" fillId="0" borderId="0" xfId="0" applyFont="1" applyBorder="1" applyAlignment="1">
      <alignment horizontal="center" vertical="center"/>
    </xf>
    <xf numFmtId="164" fontId="4" fillId="0" borderId="7" xfId="0" applyFont="1" applyBorder="1" applyAlignment="1">
      <alignment horizontal="center" vertical="center"/>
    </xf>
    <xf numFmtId="164" fontId="4" fillId="0" borderId="0" xfId="0" applyFont="1" applyBorder="1" applyAlignment="1">
      <alignment horizontal="center"/>
    </xf>
    <xf numFmtId="164" fontId="4" fillId="4" borderId="6" xfId="0" applyFont="1" applyFill="1" applyBorder="1" applyAlignment="1">
      <alignment horizontal="center" vertical="center" wrapText="1"/>
    </xf>
    <xf numFmtId="164" fontId="5" fillId="0" borderId="6" xfId="0" applyFont="1" applyBorder="1" applyAlignment="1">
      <alignment horizontal="center" vertical="center" wrapText="1" shrinkToFit="1"/>
    </xf>
    <xf numFmtId="164" fontId="4" fillId="0" borderId="0" xfId="0" applyFont="1" applyBorder="1" applyAlignment="1">
      <alignment horizontal="center" vertical="center" wrapText="1" shrinkToFit="1"/>
    </xf>
    <xf numFmtId="164" fontId="4" fillId="0" borderId="8" xfId="0" applyFont="1" applyBorder="1" applyAlignment="1">
      <alignment horizontal="center" vertical="center" wrapText="1"/>
    </xf>
    <xf numFmtId="164" fontId="4" fillId="0" borderId="7" xfId="0" applyFont="1" applyBorder="1" applyAlignment="1">
      <alignment horizontal="center" vertical="center" wrapText="1"/>
    </xf>
    <xf numFmtId="164" fontId="4" fillId="0" borderId="0" xfId="0" applyFont="1" applyBorder="1" applyAlignment="1">
      <alignment horizontal="center" wrapText="1"/>
    </xf>
    <xf numFmtId="164" fontId="4" fillId="0" borderId="9" xfId="0" applyFont="1" applyBorder="1" applyAlignment="1">
      <alignment horizontal="center" vertical="center"/>
    </xf>
    <xf numFmtId="164" fontId="4" fillId="0" borderId="10" xfId="0" applyFont="1" applyBorder="1" applyAlignment="1">
      <alignment horizontal="center" vertical="center"/>
    </xf>
    <xf numFmtId="164" fontId="5" fillId="0" borderId="11" xfId="0" applyFont="1" applyBorder="1" applyAlignment="1">
      <alignment horizontal="center" textRotation="90" wrapText="1"/>
    </xf>
    <xf numFmtId="164" fontId="5" fillId="0" borderId="12" xfId="0" applyFont="1" applyBorder="1" applyAlignment="1">
      <alignment horizontal="center" textRotation="90" wrapText="1"/>
    </xf>
    <xf numFmtId="164" fontId="5" fillId="0" borderId="13" xfId="0" applyFont="1" applyBorder="1" applyAlignment="1">
      <alignment horizontal="center" textRotation="90" wrapText="1"/>
    </xf>
    <xf numFmtId="164" fontId="5" fillId="0" borderId="0" xfId="0" applyFont="1" applyBorder="1" applyAlignment="1">
      <alignment horizontal="center" textRotation="90" wrapText="1"/>
    </xf>
    <xf numFmtId="164" fontId="5" fillId="0" borderId="14" xfId="0" applyFont="1" applyBorder="1" applyAlignment="1">
      <alignment horizontal="center" textRotation="90" wrapText="1"/>
    </xf>
    <xf numFmtId="164" fontId="5" fillId="0" borderId="15" xfId="0" applyFont="1" applyBorder="1" applyAlignment="1">
      <alignment horizontal="center" textRotation="90" wrapText="1"/>
    </xf>
    <xf numFmtId="164" fontId="5" fillId="4" borderId="11" xfId="0" applyFont="1" applyFill="1" applyBorder="1" applyAlignment="1">
      <alignment horizontal="center" textRotation="90" wrapText="1"/>
    </xf>
    <xf numFmtId="164" fontId="5" fillId="4" borderId="12" xfId="0" applyFont="1" applyFill="1" applyBorder="1" applyAlignment="1">
      <alignment horizontal="center" textRotation="90" wrapText="1"/>
    </xf>
    <xf numFmtId="164" fontId="5" fillId="4" borderId="13" xfId="0" applyFont="1" applyFill="1" applyBorder="1" applyAlignment="1">
      <alignment horizontal="center" textRotation="90" wrapText="1"/>
    </xf>
    <xf numFmtId="164" fontId="5" fillId="0" borderId="11" xfId="0" applyFont="1" applyBorder="1" applyAlignment="1">
      <alignment horizontal="left" textRotation="90" wrapText="1"/>
    </xf>
    <xf numFmtId="164" fontId="5" fillId="0" borderId="12" xfId="0" applyFont="1" applyBorder="1" applyAlignment="1">
      <alignment horizontal="left" textRotation="90" wrapText="1"/>
    </xf>
    <xf numFmtId="164" fontId="5" fillId="0" borderId="13" xfId="0" applyFont="1" applyBorder="1" applyAlignment="1">
      <alignment horizontal="left" textRotation="90" wrapText="1"/>
    </xf>
    <xf numFmtId="164" fontId="4" fillId="0" borderId="16" xfId="0" applyFont="1" applyBorder="1" applyAlignment="1" applyProtection="1">
      <alignment/>
      <protection locked="0"/>
    </xf>
    <xf numFmtId="164" fontId="4" fillId="0" borderId="17" xfId="0" applyFont="1" applyBorder="1" applyAlignment="1" applyProtection="1">
      <alignment/>
      <protection locked="0"/>
    </xf>
    <xf numFmtId="164" fontId="4" fillId="0" borderId="18" xfId="0" applyFont="1" applyBorder="1" applyAlignment="1" applyProtection="1">
      <alignment/>
      <protection locked="0"/>
    </xf>
    <xf numFmtId="164" fontId="4" fillId="0" borderId="19" xfId="0" applyFont="1" applyBorder="1" applyAlignment="1" applyProtection="1">
      <alignment/>
      <protection locked="0"/>
    </xf>
    <xf numFmtId="164" fontId="4" fillId="0" borderId="20" xfId="0" applyFont="1" applyBorder="1" applyAlignment="1" applyProtection="1">
      <alignment/>
      <protection locked="0"/>
    </xf>
    <xf numFmtId="164" fontId="4" fillId="0" borderId="0" xfId="0" applyFont="1" applyBorder="1" applyAlignment="1" applyProtection="1">
      <alignment/>
      <protection locked="0"/>
    </xf>
    <xf numFmtId="164" fontId="4" fillId="0" borderId="21" xfId="0" applyFont="1" applyBorder="1" applyAlignment="1" applyProtection="1">
      <alignment/>
      <protection locked="0"/>
    </xf>
    <xf numFmtId="164" fontId="4" fillId="4" borderId="17" xfId="0" applyNumberFormat="1" applyFont="1" applyFill="1" applyBorder="1" applyAlignment="1" applyProtection="1">
      <alignment/>
      <protection/>
    </xf>
    <xf numFmtId="164" fontId="4" fillId="4" borderId="18" xfId="0" applyNumberFormat="1" applyFont="1" applyFill="1" applyBorder="1" applyAlignment="1" applyProtection="1">
      <alignment/>
      <protection/>
    </xf>
    <xf numFmtId="164" fontId="4" fillId="4" borderId="20" xfId="0" applyNumberFormat="1" applyFont="1" applyFill="1" applyBorder="1" applyAlignment="1" applyProtection="1">
      <alignment/>
      <protection/>
    </xf>
    <xf numFmtId="164" fontId="4" fillId="0" borderId="17" xfId="0" applyFont="1" applyBorder="1" applyAlignment="1" applyProtection="1">
      <alignment horizontal="left"/>
      <protection locked="0"/>
    </xf>
    <xf numFmtId="164" fontId="4" fillId="0" borderId="21" xfId="0" applyFont="1" applyBorder="1" applyAlignment="1" applyProtection="1">
      <alignment horizontal="left"/>
      <protection locked="0"/>
    </xf>
    <xf numFmtId="164" fontId="4" fillId="0" borderId="18" xfId="0" applyFont="1" applyBorder="1" applyAlignment="1" applyProtection="1">
      <alignment/>
      <protection locked="0"/>
    </xf>
    <xf numFmtId="164" fontId="4" fillId="0" borderId="19" xfId="0" applyFont="1" applyBorder="1" applyAlignment="1" applyProtection="1">
      <alignment/>
      <protection locked="0"/>
    </xf>
    <xf numFmtId="164" fontId="4" fillId="0" borderId="20" xfId="0" applyFont="1" applyBorder="1" applyAlignment="1" applyProtection="1">
      <alignment/>
      <protection locked="0"/>
    </xf>
    <xf numFmtId="164" fontId="4" fillId="3" borderId="0" xfId="0" applyFont="1" applyFill="1" applyBorder="1" applyAlignment="1">
      <alignment horizontal="left" vertical="center"/>
    </xf>
    <xf numFmtId="166" fontId="6" fillId="0" borderId="16" xfId="0" applyNumberFormat="1" applyFont="1" applyBorder="1" applyAlignment="1" applyProtection="1">
      <alignment horizontal="center" vertical="center" wrapText="1"/>
      <protection locked="0"/>
    </xf>
    <xf numFmtId="167" fontId="6" fillId="0" borderId="16" xfId="0" applyNumberFormat="1" applyFont="1" applyBorder="1" applyAlignment="1" applyProtection="1">
      <alignment horizontal="center" vertical="center" wrapText="1"/>
      <protection locked="0"/>
    </xf>
    <xf numFmtId="164" fontId="4" fillId="0" borderId="22" xfId="0" applyFont="1" applyBorder="1" applyAlignment="1" applyProtection="1">
      <alignment/>
      <protection locked="0"/>
    </xf>
    <xf numFmtId="164" fontId="4" fillId="4" borderId="17" xfId="0" applyNumberFormat="1" applyFont="1" applyFill="1" applyBorder="1" applyAlignment="1">
      <alignment/>
    </xf>
    <xf numFmtId="164" fontId="4" fillId="4" borderId="18" xfId="0" applyNumberFormat="1" applyFont="1" applyFill="1" applyBorder="1" applyAlignment="1">
      <alignment/>
    </xf>
    <xf numFmtId="164" fontId="4" fillId="4" borderId="20" xfId="0" applyNumberFormat="1" applyFont="1" applyFill="1" applyBorder="1" applyAlignment="1">
      <alignment/>
    </xf>
    <xf numFmtId="164" fontId="0" fillId="0" borderId="0" xfId="0" applyFont="1" applyAlignment="1">
      <alignment/>
    </xf>
    <xf numFmtId="164" fontId="4" fillId="3" borderId="0" xfId="0" applyFont="1" applyFill="1" applyBorder="1" applyAlignment="1">
      <alignment horizontal="right" vertical="top"/>
    </xf>
    <xf numFmtId="164" fontId="4" fillId="3" borderId="1" xfId="0" applyFont="1" applyFill="1" applyBorder="1" applyAlignment="1">
      <alignment vertical="top"/>
    </xf>
    <xf numFmtId="164" fontId="4" fillId="0" borderId="1" xfId="0" applyFont="1" applyBorder="1" applyAlignment="1">
      <alignment vertical="top"/>
    </xf>
    <xf numFmtId="164" fontId="4" fillId="0" borderId="16" xfId="0" applyFont="1" applyBorder="1" applyAlignment="1">
      <alignment horizontal="center" vertical="center"/>
    </xf>
    <xf numFmtId="164" fontId="4" fillId="0" borderId="0" xfId="0" applyFont="1" applyBorder="1" applyAlignment="1">
      <alignment horizontal="center" vertical="center" wrapText="1"/>
    </xf>
    <xf numFmtId="164" fontId="4" fillId="4" borderId="7" xfId="0" applyFont="1" applyFill="1" applyBorder="1" applyAlignment="1">
      <alignment horizontal="center" vertical="center" wrapText="1"/>
    </xf>
    <xf numFmtId="164" fontId="4" fillId="0" borderId="16" xfId="0" applyFont="1" applyBorder="1" applyAlignment="1">
      <alignment horizontal="center" vertical="center" wrapText="1"/>
    </xf>
    <xf numFmtId="164" fontId="4" fillId="0" borderId="8" xfId="0" applyFont="1" applyBorder="1" applyAlignment="1" applyProtection="1">
      <alignment/>
      <protection locked="0"/>
    </xf>
    <xf numFmtId="164" fontId="4" fillId="0" borderId="8" xfId="0" applyFont="1" applyBorder="1" applyAlignment="1">
      <alignment/>
    </xf>
    <xf numFmtId="164" fontId="4" fillId="4" borderId="16" xfId="0" applyNumberFormat="1" applyFont="1" applyFill="1" applyBorder="1" applyAlignment="1">
      <alignment/>
    </xf>
    <xf numFmtId="164" fontId="0" fillId="0" borderId="0" xfId="0" applyFont="1" applyBorder="1" applyAlignment="1">
      <alignment/>
    </xf>
    <xf numFmtId="164" fontId="4" fillId="3" borderId="0" xfId="0" applyFont="1" applyFill="1" applyBorder="1" applyAlignment="1">
      <alignment horizontal="center" vertical="top"/>
    </xf>
    <xf numFmtId="164" fontId="4" fillId="0" borderId="3" xfId="0" applyFont="1" applyBorder="1" applyAlignment="1">
      <alignment horizontal="center"/>
    </xf>
    <xf numFmtId="164" fontId="4" fillId="0" borderId="5" xfId="0" applyFont="1" applyBorder="1" applyAlignment="1">
      <alignment horizontal="center" vertical="center" wrapText="1"/>
    </xf>
    <xf numFmtId="164" fontId="0" fillId="0" borderId="0" xfId="23">
      <alignment/>
      <protection/>
    </xf>
    <xf numFmtId="164" fontId="7" fillId="0" borderId="0" xfId="0" applyFont="1" applyBorder="1" applyAlignment="1">
      <alignment horizontal="left" vertical="center"/>
    </xf>
    <xf numFmtId="164" fontId="7" fillId="0" borderId="0" xfId="0" applyFont="1" applyAlignment="1">
      <alignment horizontal="left" vertical="center"/>
    </xf>
    <xf numFmtId="164" fontId="7" fillId="0" borderId="0" xfId="23" applyFont="1" applyAlignment="1">
      <alignment horizontal="left" vertical="center"/>
      <protection/>
    </xf>
    <xf numFmtId="164" fontId="7" fillId="2" borderId="0" xfId="23" applyFont="1" applyFill="1" applyBorder="1" applyAlignment="1">
      <alignment horizontal="center" vertical="center"/>
      <protection/>
    </xf>
    <xf numFmtId="164" fontId="0" fillId="0" borderId="0" xfId="23" applyFont="1" applyBorder="1" applyAlignment="1">
      <alignment horizontal="justify" vertical="center" wrapText="1"/>
      <protection/>
    </xf>
    <xf numFmtId="164" fontId="8" fillId="5" borderId="0" xfId="23" applyFont="1" applyFill="1" applyBorder="1" applyAlignment="1">
      <alignment horizontal="justify" vertical="center" wrapText="1"/>
      <protection/>
    </xf>
    <xf numFmtId="164" fontId="8" fillId="6" borderId="0" xfId="23" applyFont="1" applyFill="1" applyBorder="1" applyAlignment="1">
      <alignment horizontal="justify" vertical="center" wrapText="1"/>
      <protection/>
    </xf>
    <xf numFmtId="164" fontId="8" fillId="7" borderId="0" xfId="23" applyFont="1" applyFill="1" applyBorder="1" applyAlignment="1">
      <alignment horizontal="justify" vertical="center" wrapText="1"/>
      <protection/>
    </xf>
    <xf numFmtId="164" fontId="8" fillId="8" borderId="0" xfId="23" applyFont="1" applyFill="1" applyBorder="1" applyAlignment="1">
      <alignment horizontal="justify" vertical="center" wrapText="1"/>
      <protection/>
    </xf>
    <xf numFmtId="167" fontId="12" fillId="5" borderId="23" xfId="23" applyNumberFormat="1" applyFont="1" applyFill="1" applyBorder="1" applyAlignment="1" applyProtection="1">
      <alignment horizontal="center" vertical="center" wrapText="1"/>
      <protection locked="0"/>
    </xf>
    <xf numFmtId="164" fontId="13" fillId="6" borderId="23" xfId="23" applyFont="1" applyFill="1" applyBorder="1" applyAlignment="1" applyProtection="1">
      <alignment horizontal="center" vertical="center" wrapText="1"/>
      <protection locked="0"/>
    </xf>
    <xf numFmtId="167" fontId="12" fillId="5" borderId="23" xfId="23" applyNumberFormat="1" applyFont="1" applyFill="1" applyBorder="1" applyAlignment="1" applyProtection="1">
      <alignment horizontal="left" vertical="center" wrapText="1"/>
      <protection locked="0"/>
    </xf>
    <xf numFmtId="164" fontId="8" fillId="9" borderId="0" xfId="23" applyFont="1" applyFill="1" applyBorder="1" applyAlignment="1">
      <alignment horizontal="left" vertical="center" wrapText="1"/>
      <protection/>
    </xf>
    <xf numFmtId="164" fontId="0" fillId="10" borderId="0" xfId="23" applyFont="1" applyFill="1" applyBorder="1" applyAlignment="1">
      <alignment horizontal="justify" vertical="center" wrapText="1"/>
      <protection/>
    </xf>
    <xf numFmtId="164" fontId="0" fillId="0" borderId="0" xfId="23" applyAlignment="1">
      <alignment horizontal="justify" vertical="center" wrapText="1"/>
      <protection/>
    </xf>
    <xf numFmtId="164" fontId="0" fillId="0" borderId="0" xfId="23" applyAlignment="1">
      <alignment horizontal="justify" vertical="center"/>
      <protection/>
    </xf>
    <xf numFmtId="164" fontId="8" fillId="11" borderId="0" xfId="23" applyFont="1" applyFill="1" applyBorder="1" applyAlignment="1">
      <alignment horizontal="left" vertical="center" wrapText="1"/>
      <protection/>
    </xf>
    <xf numFmtId="164" fontId="0" fillId="6" borderId="0" xfId="23" applyFont="1" applyFill="1" applyBorder="1" applyAlignment="1">
      <alignment horizontal="justify" vertical="center" wrapText="1"/>
      <protection/>
    </xf>
    <xf numFmtId="164" fontId="0" fillId="6" borderId="0" xfId="23" applyFont="1" applyFill="1" applyBorder="1" applyAlignment="1">
      <alignment horizontal="left" vertical="center" wrapText="1"/>
      <protection/>
    </xf>
    <xf numFmtId="164" fontId="8" fillId="12" borderId="0" xfId="23" applyFont="1" applyFill="1" applyBorder="1" applyAlignment="1">
      <alignment horizontal="left" vertical="center"/>
      <protection/>
    </xf>
    <xf numFmtId="164" fontId="8" fillId="7" borderId="0" xfId="0" applyFont="1" applyFill="1" applyBorder="1" applyAlignment="1">
      <alignment horizontal="justify" vertical="center" wrapText="1"/>
    </xf>
    <xf numFmtId="164" fontId="0" fillId="0" borderId="0" xfId="0" applyFont="1" applyBorder="1" applyAlignment="1">
      <alignment horizontal="justify" vertical="center" wrapText="1"/>
    </xf>
    <xf numFmtId="164" fontId="0" fillId="0" borderId="0" xfId="0" applyFont="1" applyBorder="1" applyAlignment="1">
      <alignment horizontal="left" vertical="center" wrapText="1"/>
    </xf>
    <xf numFmtId="164" fontId="8" fillId="13" borderId="0" xfId="23" applyFont="1" applyFill="1" applyBorder="1" applyAlignment="1">
      <alignment horizontal="justify" vertical="center" wrapText="1"/>
      <protection/>
    </xf>
    <xf numFmtId="164" fontId="0" fillId="14" borderId="0" xfId="23" applyFont="1" applyFill="1" applyBorder="1" applyAlignment="1">
      <alignment horizontal="justify" vertical="center" wrapText="1"/>
      <protection/>
    </xf>
    <xf numFmtId="164" fontId="0" fillId="0" borderId="0" xfId="0" applyFont="1" applyAlignment="1" applyProtection="1">
      <alignment/>
      <protection locked="0"/>
    </xf>
    <xf numFmtId="164" fontId="18" fillId="15" borderId="24" xfId="0" applyFont="1" applyFill="1" applyBorder="1" applyAlignment="1" applyProtection="1">
      <alignment horizontal="center" vertical="center" wrapText="1"/>
      <protection/>
    </xf>
    <xf numFmtId="164" fontId="19" fillId="15" borderId="24" xfId="0" applyFont="1" applyFill="1" applyBorder="1" applyAlignment="1" applyProtection="1">
      <alignment horizontal="left" vertical="center" wrapText="1" indent="1"/>
      <protection/>
    </xf>
    <xf numFmtId="164" fontId="20" fillId="0" borderId="25" xfId="0" applyFont="1" applyBorder="1" applyAlignment="1" applyProtection="1">
      <alignment horizontal="center" vertical="center" wrapText="1"/>
      <protection/>
    </xf>
    <xf numFmtId="164" fontId="0" fillId="0" borderId="0" xfId="0" applyFont="1" applyAlignment="1">
      <alignment horizontal="center" vertical="center"/>
    </xf>
    <xf numFmtId="164" fontId="21" fillId="0" borderId="0" xfId="0" applyFont="1" applyAlignment="1">
      <alignment horizontal="center" vertical="center"/>
    </xf>
    <xf numFmtId="164" fontId="18" fillId="15" borderId="26" xfId="0" applyFont="1" applyFill="1" applyBorder="1" applyAlignment="1" applyProtection="1">
      <alignment horizontal="center" vertical="center" wrapText="1"/>
      <protection/>
    </xf>
    <xf numFmtId="164" fontId="19" fillId="15" borderId="26" xfId="0" applyFont="1" applyFill="1" applyBorder="1" applyAlignment="1" applyProtection="1">
      <alignment horizontal="left" vertical="center" indent="1"/>
      <protection/>
    </xf>
    <xf numFmtId="164" fontId="20" fillId="0" borderId="27" xfId="0" applyFont="1" applyBorder="1" applyAlignment="1" applyProtection="1">
      <alignment horizontal="center" vertical="center"/>
      <protection/>
    </xf>
    <xf numFmtId="164" fontId="0" fillId="0" borderId="0" xfId="0" applyFont="1" applyAlignment="1" applyProtection="1">
      <alignment horizontal="center" vertical="center"/>
      <protection locked="0"/>
    </xf>
    <xf numFmtId="164" fontId="0" fillId="0" borderId="0" xfId="0" applyFont="1" applyAlignment="1" applyProtection="1">
      <alignment horizontal="center" vertical="center"/>
      <protection/>
    </xf>
    <xf numFmtId="164" fontId="6" fillId="3" borderId="0" xfId="0" applyFont="1" applyFill="1" applyBorder="1" applyAlignment="1" applyProtection="1">
      <alignment horizontal="right" vertical="center"/>
      <protection/>
    </xf>
    <xf numFmtId="164" fontId="6" fillId="0" borderId="0" xfId="0" applyFont="1" applyBorder="1" applyAlignment="1" applyProtection="1">
      <alignment vertical="center" wrapText="1"/>
      <protection/>
    </xf>
    <xf numFmtId="164" fontId="6" fillId="3" borderId="0" xfId="0" applyFont="1" applyFill="1" applyBorder="1" applyAlignment="1" applyProtection="1">
      <alignment horizontal="center" vertical="center"/>
      <protection locked="0"/>
    </xf>
    <xf numFmtId="164" fontId="19" fillId="15" borderId="28" xfId="0" applyFont="1" applyFill="1" applyBorder="1" applyAlignment="1" applyProtection="1">
      <alignment horizontal="center" vertical="center" wrapText="1"/>
      <protection/>
    </xf>
    <xf numFmtId="164" fontId="20" fillId="15" borderId="29" xfId="0" applyFont="1" applyFill="1" applyBorder="1" applyAlignment="1" applyProtection="1">
      <alignment horizontal="center" vertical="center" wrapText="1"/>
      <protection/>
    </xf>
    <xf numFmtId="164" fontId="19" fillId="15" borderId="30" xfId="0" applyFont="1" applyFill="1" applyBorder="1" applyAlignment="1" applyProtection="1">
      <alignment horizontal="center" vertical="center" wrapText="1"/>
      <protection/>
    </xf>
    <xf numFmtId="164" fontId="23" fillId="15" borderId="3" xfId="0" applyFont="1" applyFill="1" applyBorder="1" applyAlignment="1" applyProtection="1">
      <alignment horizontal="left" vertical="center" wrapText="1" indent="9"/>
      <protection/>
    </xf>
    <xf numFmtId="164" fontId="24" fillId="15" borderId="30" xfId="0" applyFont="1" applyFill="1" applyBorder="1" applyAlignment="1" applyProtection="1">
      <alignment horizontal="center" vertical="center" wrapText="1"/>
      <protection/>
    </xf>
    <xf numFmtId="164" fontId="23" fillId="15" borderId="3" xfId="0" applyFont="1" applyFill="1" applyBorder="1" applyAlignment="1" applyProtection="1">
      <alignment horizontal="center" vertical="center" wrapText="1"/>
      <protection/>
    </xf>
    <xf numFmtId="164" fontId="19" fillId="15" borderId="31" xfId="0" applyFont="1" applyFill="1" applyBorder="1" applyAlignment="1" applyProtection="1">
      <alignment horizontal="center" vertical="center" wrapText="1"/>
      <protection/>
    </xf>
    <xf numFmtId="164" fontId="19" fillId="15" borderId="0" xfId="0" applyFont="1" applyFill="1" applyBorder="1" applyAlignment="1" applyProtection="1">
      <alignment horizontal="center" vertical="center" wrapText="1"/>
      <protection/>
    </xf>
    <xf numFmtId="164" fontId="20" fillId="15" borderId="0" xfId="0" applyFont="1" applyFill="1" applyBorder="1" applyAlignment="1" applyProtection="1">
      <alignment horizontal="center" vertical="center" wrapText="1"/>
      <protection/>
    </xf>
    <xf numFmtId="164" fontId="19" fillId="15" borderId="25" xfId="0" applyFont="1" applyFill="1" applyBorder="1" applyAlignment="1" applyProtection="1">
      <alignment horizontal="center" vertical="center" wrapText="1"/>
      <protection/>
    </xf>
    <xf numFmtId="164" fontId="19" fillId="15" borderId="32" xfId="0" applyFont="1" applyFill="1" applyBorder="1" applyAlignment="1" applyProtection="1">
      <alignment horizontal="center" vertical="center" wrapText="1"/>
      <protection/>
    </xf>
    <xf numFmtId="164" fontId="19" fillId="15" borderId="33" xfId="0" applyFont="1" applyFill="1" applyBorder="1" applyAlignment="1" applyProtection="1">
      <alignment horizontal="center" vertical="center" wrapText="1"/>
      <protection/>
    </xf>
    <xf numFmtId="164" fontId="18" fillId="15" borderId="28" xfId="0" applyFont="1" applyFill="1" applyBorder="1" applyAlignment="1" applyProtection="1">
      <alignment horizontal="center" vertical="center" wrapText="1"/>
      <protection/>
    </xf>
    <xf numFmtId="164" fontId="18" fillId="15" borderId="32" xfId="0" applyFont="1" applyFill="1" applyBorder="1" applyAlignment="1" applyProtection="1">
      <alignment horizontal="center" vertical="center" wrapText="1"/>
      <protection/>
    </xf>
    <xf numFmtId="164" fontId="18" fillId="15" borderId="33" xfId="0" applyFont="1" applyFill="1" applyBorder="1" applyAlignment="1" applyProtection="1">
      <alignment horizontal="center" vertical="center" wrapText="1"/>
      <protection/>
    </xf>
    <xf numFmtId="164" fontId="19" fillId="15" borderId="34" xfId="0" applyFont="1" applyFill="1" applyBorder="1" applyAlignment="1" applyProtection="1">
      <alignment horizontal="center" vertical="center" wrapText="1"/>
      <protection/>
    </xf>
    <xf numFmtId="164" fontId="19" fillId="15" borderId="35" xfId="0" applyFont="1" applyFill="1" applyBorder="1" applyAlignment="1" applyProtection="1">
      <alignment horizontal="center" vertical="center" wrapText="1"/>
      <protection/>
    </xf>
    <xf numFmtId="166" fontId="6" fillId="0" borderId="36" xfId="0" applyNumberFormat="1" applyFont="1" applyBorder="1" applyAlignment="1" applyProtection="1">
      <alignment horizontal="left" vertical="center"/>
      <protection locked="0"/>
    </xf>
    <xf numFmtId="166" fontId="6" fillId="0" borderId="37" xfId="0" applyNumberFormat="1" applyFont="1" applyBorder="1" applyAlignment="1" applyProtection="1">
      <alignment horizontal="left" vertical="center"/>
      <protection locked="0"/>
    </xf>
    <xf numFmtId="166" fontId="6" fillId="0" borderId="25" xfId="0" applyNumberFormat="1" applyFont="1" applyBorder="1" applyAlignment="1" applyProtection="1">
      <alignment horizontal="center" vertical="center"/>
      <protection locked="0"/>
    </xf>
    <xf numFmtId="166" fontId="6" fillId="0" borderId="36" xfId="0" applyNumberFormat="1" applyFont="1" applyBorder="1" applyAlignment="1" applyProtection="1">
      <alignment horizontal="center" vertical="center"/>
      <protection locked="0"/>
    </xf>
    <xf numFmtId="166" fontId="6" fillId="0" borderId="6" xfId="0" applyNumberFormat="1" applyFont="1" applyBorder="1" applyAlignment="1" applyProtection="1">
      <alignment horizontal="center" vertical="center"/>
      <protection locked="0"/>
    </xf>
    <xf numFmtId="164" fontId="6" fillId="0" borderId="6" xfId="0" applyFont="1" applyBorder="1" applyAlignment="1" applyProtection="1">
      <alignment horizontal="center" vertical="center"/>
      <protection locked="0"/>
    </xf>
    <xf numFmtId="164" fontId="6" fillId="0" borderId="6" xfId="0" applyFont="1" applyBorder="1" applyAlignment="1" applyProtection="1">
      <alignment vertical="center"/>
      <protection locked="0"/>
    </xf>
    <xf numFmtId="164" fontId="6" fillId="0" borderId="38" xfId="0" applyFont="1" applyBorder="1" applyAlignment="1" applyProtection="1">
      <alignment vertical="center"/>
      <protection locked="0"/>
    </xf>
    <xf numFmtId="164" fontId="6" fillId="0" borderId="36" xfId="0" applyFont="1" applyBorder="1" applyAlignment="1" applyProtection="1">
      <alignment horizontal="center" vertical="center"/>
      <protection locked="0"/>
    </xf>
    <xf numFmtId="164" fontId="6" fillId="0" borderId="38" xfId="0" applyFont="1" applyBorder="1" applyAlignment="1" applyProtection="1">
      <alignment horizontal="center" vertical="center"/>
      <protection locked="0"/>
    </xf>
    <xf numFmtId="164" fontId="6" fillId="0" borderId="37" xfId="0" applyFont="1" applyBorder="1" applyAlignment="1" applyProtection="1">
      <alignment horizontal="center" vertical="center"/>
      <protection locked="0"/>
    </xf>
    <xf numFmtId="164" fontId="6" fillId="0" borderId="25" xfId="0" applyFont="1" applyBorder="1" applyAlignment="1" applyProtection="1">
      <alignment horizontal="center" vertical="center"/>
      <protection locked="0"/>
    </xf>
    <xf numFmtId="166" fontId="6" fillId="5" borderId="39" xfId="0" applyNumberFormat="1" applyFont="1" applyFill="1" applyBorder="1" applyAlignment="1" applyProtection="1">
      <alignment horizontal="left" vertical="center"/>
      <protection locked="0"/>
    </xf>
    <xf numFmtId="166" fontId="6" fillId="5" borderId="22" xfId="0" applyNumberFormat="1" applyFont="1" applyFill="1" applyBorder="1" applyAlignment="1" applyProtection="1">
      <alignment horizontal="left" vertical="center"/>
      <protection locked="0"/>
    </xf>
    <xf numFmtId="166" fontId="6" fillId="5" borderId="40" xfId="0" applyNumberFormat="1" applyFont="1" applyFill="1" applyBorder="1" applyAlignment="1" applyProtection="1">
      <alignment horizontal="center" vertical="center"/>
      <protection locked="0"/>
    </xf>
    <xf numFmtId="166" fontId="6" fillId="5" borderId="39" xfId="0" applyNumberFormat="1" applyFont="1" applyFill="1" applyBorder="1" applyAlignment="1" applyProtection="1">
      <alignment horizontal="center" vertical="center"/>
      <protection locked="0"/>
    </xf>
    <xf numFmtId="166" fontId="6" fillId="5" borderId="16" xfId="0" applyNumberFormat="1" applyFont="1" applyFill="1" applyBorder="1" applyAlignment="1" applyProtection="1">
      <alignment horizontal="center" vertical="center"/>
      <protection locked="0"/>
    </xf>
    <xf numFmtId="164" fontId="6" fillId="5" borderId="16" xfId="0" applyFont="1" applyFill="1" applyBorder="1" applyAlignment="1" applyProtection="1">
      <alignment horizontal="center" vertical="center"/>
      <protection locked="0"/>
    </xf>
    <xf numFmtId="164" fontId="6" fillId="5" borderId="16" xfId="0" applyFont="1" applyFill="1" applyBorder="1" applyAlignment="1" applyProtection="1">
      <alignment vertical="center"/>
      <protection locked="0"/>
    </xf>
    <xf numFmtId="164" fontId="6" fillId="5" borderId="41" xfId="0" applyFont="1" applyFill="1" applyBorder="1" applyAlignment="1" applyProtection="1">
      <alignment vertical="center"/>
      <protection locked="0"/>
    </xf>
    <xf numFmtId="164" fontId="6" fillId="5" borderId="39" xfId="0" applyFont="1" applyFill="1" applyBorder="1" applyAlignment="1" applyProtection="1">
      <alignment horizontal="center" vertical="center"/>
      <protection locked="0"/>
    </xf>
    <xf numFmtId="164" fontId="6" fillId="5" borderId="41" xfId="0" applyFont="1" applyFill="1" applyBorder="1" applyAlignment="1" applyProtection="1">
      <alignment horizontal="center" vertical="center"/>
      <protection locked="0"/>
    </xf>
    <xf numFmtId="164" fontId="6" fillId="5" borderId="22" xfId="0" applyFont="1" applyFill="1" applyBorder="1" applyAlignment="1" applyProtection="1">
      <alignment horizontal="center" vertical="center"/>
      <protection locked="0"/>
    </xf>
    <xf numFmtId="164" fontId="6" fillId="5" borderId="40" xfId="0" applyFont="1" applyFill="1" applyBorder="1" applyAlignment="1" applyProtection="1">
      <alignment horizontal="center" vertical="center"/>
      <protection locked="0"/>
    </xf>
    <xf numFmtId="166" fontId="6" fillId="0" borderId="39" xfId="0" applyNumberFormat="1" applyFont="1" applyBorder="1" applyAlignment="1" applyProtection="1">
      <alignment horizontal="left" vertical="center"/>
      <protection locked="0"/>
    </xf>
    <xf numFmtId="166" fontId="6" fillId="0" borderId="22" xfId="0" applyNumberFormat="1" applyFont="1" applyBorder="1" applyAlignment="1" applyProtection="1">
      <alignment horizontal="left" vertical="center"/>
      <protection locked="0"/>
    </xf>
    <xf numFmtId="166" fontId="6" fillId="0" borderId="40" xfId="0" applyNumberFormat="1" applyFont="1" applyBorder="1" applyAlignment="1" applyProtection="1">
      <alignment horizontal="center" vertical="center"/>
      <protection locked="0"/>
    </xf>
    <xf numFmtId="166" fontId="6" fillId="0" borderId="39" xfId="0" applyNumberFormat="1" applyFont="1" applyBorder="1" applyAlignment="1" applyProtection="1">
      <alignment horizontal="center" vertical="center"/>
      <protection locked="0"/>
    </xf>
    <xf numFmtId="166" fontId="6" fillId="0" borderId="16" xfId="0" applyNumberFormat="1" applyFont="1" applyBorder="1" applyAlignment="1" applyProtection="1">
      <alignment horizontal="center" vertical="center"/>
      <protection locked="0"/>
    </xf>
    <xf numFmtId="164" fontId="6" fillId="0" borderId="16" xfId="0" applyFont="1" applyBorder="1" applyAlignment="1" applyProtection="1">
      <alignment horizontal="center" vertical="center"/>
      <protection locked="0"/>
    </xf>
    <xf numFmtId="164" fontId="6" fillId="0" borderId="16" xfId="0" applyFont="1" applyBorder="1" applyAlignment="1" applyProtection="1">
      <alignment vertical="center"/>
      <protection locked="0"/>
    </xf>
    <xf numFmtId="164" fontId="6" fillId="0" borderId="41" xfId="0" applyFont="1" applyBorder="1" applyAlignment="1" applyProtection="1">
      <alignment vertical="center"/>
      <protection locked="0"/>
    </xf>
    <xf numFmtId="164" fontId="6" fillId="0" borderId="39" xfId="0" applyFont="1" applyBorder="1" applyAlignment="1" applyProtection="1">
      <alignment horizontal="center" vertical="center"/>
      <protection locked="0"/>
    </xf>
    <xf numFmtId="164" fontId="6" fillId="0" borderId="41" xfId="0" applyFont="1" applyBorder="1" applyAlignment="1" applyProtection="1">
      <alignment horizontal="center" vertical="center"/>
      <protection locked="0"/>
    </xf>
    <xf numFmtId="164" fontId="6" fillId="0" borderId="22" xfId="0" applyFont="1" applyBorder="1" applyAlignment="1" applyProtection="1">
      <alignment horizontal="center" vertical="center"/>
      <protection locked="0"/>
    </xf>
    <xf numFmtId="164" fontId="6" fillId="0" borderId="40" xfId="0" applyFont="1" applyBorder="1" applyAlignment="1" applyProtection="1">
      <alignment horizontal="center" vertical="center"/>
      <protection locked="0"/>
    </xf>
    <xf numFmtId="164" fontId="0" fillId="0" borderId="0" xfId="0" applyAlignment="1" applyProtection="1">
      <alignment/>
      <protection locked="0"/>
    </xf>
    <xf numFmtId="166" fontId="6" fillId="5" borderId="42" xfId="0" applyNumberFormat="1" applyFont="1" applyFill="1" applyBorder="1" applyAlignment="1" applyProtection="1">
      <alignment horizontal="left" vertical="center"/>
      <protection locked="0"/>
    </xf>
    <xf numFmtId="166" fontId="6" fillId="5" borderId="43" xfId="0" applyNumberFormat="1" applyFont="1" applyFill="1" applyBorder="1" applyAlignment="1" applyProtection="1">
      <alignment horizontal="left" vertical="center"/>
      <protection locked="0"/>
    </xf>
    <xf numFmtId="166" fontId="6" fillId="5" borderId="27" xfId="0" applyNumberFormat="1" applyFont="1" applyFill="1" applyBorder="1" applyAlignment="1" applyProtection="1">
      <alignment horizontal="center" vertical="center"/>
      <protection locked="0"/>
    </xf>
    <xf numFmtId="166" fontId="6" fillId="5" borderId="42" xfId="0" applyNumberFormat="1" applyFont="1" applyFill="1" applyBorder="1" applyAlignment="1" applyProtection="1">
      <alignment horizontal="center" vertical="center"/>
      <protection locked="0"/>
    </xf>
    <xf numFmtId="166" fontId="6" fillId="5" borderId="44" xfId="0" applyNumberFormat="1" applyFont="1" applyFill="1" applyBorder="1" applyAlignment="1" applyProtection="1">
      <alignment horizontal="center" vertical="center"/>
      <protection locked="0"/>
    </xf>
    <xf numFmtId="164" fontId="6" fillId="5" borderId="44" xfId="0" applyFont="1" applyFill="1" applyBorder="1" applyAlignment="1" applyProtection="1">
      <alignment horizontal="center" vertical="center"/>
      <protection locked="0"/>
    </xf>
    <xf numFmtId="164" fontId="6" fillId="5" borderId="44" xfId="0" applyFont="1" applyFill="1" applyBorder="1" applyAlignment="1" applyProtection="1">
      <alignment vertical="center"/>
      <protection locked="0"/>
    </xf>
    <xf numFmtId="164" fontId="6" fillId="5" borderId="45" xfId="0" applyFont="1" applyFill="1" applyBorder="1" applyAlignment="1" applyProtection="1">
      <alignment vertical="center"/>
      <protection locked="0"/>
    </xf>
    <xf numFmtId="164" fontId="6" fillId="5" borderId="42" xfId="0" applyFont="1" applyFill="1" applyBorder="1" applyAlignment="1" applyProtection="1">
      <alignment horizontal="center" vertical="center"/>
      <protection locked="0"/>
    </xf>
    <xf numFmtId="164" fontId="6" fillId="5" borderId="45" xfId="0" applyFont="1" applyFill="1" applyBorder="1" applyAlignment="1" applyProtection="1">
      <alignment horizontal="center" vertical="center"/>
      <protection locked="0"/>
    </xf>
    <xf numFmtId="164" fontId="6" fillId="5" borderId="43" xfId="0" applyFont="1" applyFill="1" applyBorder="1" applyAlignment="1" applyProtection="1">
      <alignment horizontal="center" vertical="center"/>
      <protection locked="0"/>
    </xf>
    <xf numFmtId="164" fontId="6" fillId="5" borderId="27" xfId="0" applyFont="1" applyFill="1" applyBorder="1" applyAlignment="1" applyProtection="1">
      <alignment horizontal="center" vertical="center"/>
      <protection locked="0"/>
    </xf>
    <xf numFmtId="164" fontId="0" fillId="0" borderId="0" xfId="0" applyFont="1" applyAlignment="1">
      <alignment horizontal="center"/>
    </xf>
    <xf numFmtId="164" fontId="25" fillId="15" borderId="30" xfId="0" applyFont="1" applyFill="1" applyBorder="1" applyAlignment="1" applyProtection="1">
      <alignment horizontal="center" vertical="center" wrapText="1"/>
      <protection/>
    </xf>
    <xf numFmtId="164" fontId="6" fillId="15" borderId="36" xfId="0" applyFont="1" applyFill="1" applyBorder="1" applyAlignment="1" applyProtection="1">
      <alignment horizontal="center" vertical="center" wrapText="1"/>
      <protection/>
    </xf>
    <xf numFmtId="164" fontId="26" fillId="0" borderId="38" xfId="0" applyFont="1" applyBorder="1" applyAlignment="1" applyProtection="1">
      <alignment horizontal="center" vertical="center"/>
      <protection locked="0"/>
    </xf>
    <xf numFmtId="164" fontId="6" fillId="15" borderId="46" xfId="0" applyFont="1" applyFill="1" applyBorder="1" applyAlignment="1" applyProtection="1">
      <alignment horizontal="center" vertical="center" wrapText="1"/>
      <protection/>
    </xf>
    <xf numFmtId="164" fontId="6" fillId="15" borderId="42" xfId="0" applyFont="1" applyFill="1" applyBorder="1" applyAlignment="1" applyProtection="1">
      <alignment horizontal="center" vertical="center"/>
      <protection/>
    </xf>
    <xf numFmtId="164" fontId="6" fillId="0" borderId="44" xfId="0" applyFont="1" applyBorder="1" applyAlignment="1" applyProtection="1">
      <alignment horizontal="center" vertical="center"/>
      <protection locked="0"/>
    </xf>
    <xf numFmtId="164" fontId="6" fillId="15" borderId="44" xfId="0" applyFont="1" applyFill="1" applyBorder="1" applyAlignment="1" applyProtection="1">
      <alignment horizontal="center" vertical="center"/>
      <protection/>
    </xf>
    <xf numFmtId="164" fontId="8" fillId="0" borderId="45" xfId="0" applyFont="1" applyBorder="1" applyAlignment="1" applyProtection="1">
      <alignment horizontal="center" vertical="center"/>
      <protection locked="0"/>
    </xf>
    <xf numFmtId="167" fontId="6" fillId="15" borderId="3" xfId="0" applyNumberFormat="1" applyFont="1" applyFill="1" applyBorder="1" applyAlignment="1" applyProtection="1">
      <alignment horizontal="center" vertical="center" wrapText="1"/>
      <protection/>
    </xf>
    <xf numFmtId="164" fontId="0" fillId="0" borderId="3" xfId="0" applyFont="1" applyBorder="1" applyAlignment="1" applyProtection="1">
      <alignment horizontal="center" vertical="center"/>
      <protection locked="0"/>
    </xf>
    <xf numFmtId="167" fontId="6" fillId="0" borderId="3" xfId="0" applyNumberFormat="1" applyFont="1" applyBorder="1" applyAlignment="1" applyProtection="1">
      <alignment horizontal="center" vertical="center" wrapText="1"/>
      <protection/>
    </xf>
    <xf numFmtId="167" fontId="6" fillId="15" borderId="30" xfId="0" applyNumberFormat="1" applyFont="1" applyFill="1" applyBorder="1" applyAlignment="1" applyProtection="1">
      <alignment horizontal="center" vertical="center" wrapText="1"/>
      <protection/>
    </xf>
    <xf numFmtId="164" fontId="6" fillId="3" borderId="3" xfId="0" applyFont="1" applyFill="1" applyBorder="1" applyAlignment="1" applyProtection="1">
      <alignment horizontal="center" vertical="center"/>
      <protection locked="0"/>
    </xf>
    <xf numFmtId="167" fontId="6" fillId="15" borderId="25" xfId="0" applyNumberFormat="1" applyFont="1" applyFill="1" applyBorder="1" applyAlignment="1" applyProtection="1">
      <alignment horizontal="center" vertical="center" wrapText="1"/>
      <protection/>
    </xf>
    <xf numFmtId="164" fontId="6" fillId="15" borderId="47" xfId="0" applyFont="1" applyFill="1" applyBorder="1" applyAlignment="1" applyProtection="1">
      <alignment horizontal="center" vertical="center" wrapText="1"/>
      <protection/>
    </xf>
    <xf numFmtId="164" fontId="6" fillId="15" borderId="48" xfId="0" applyFont="1" applyFill="1" applyBorder="1" applyAlignment="1" applyProtection="1">
      <alignment horizontal="center" vertical="center" wrapText="1"/>
      <protection/>
    </xf>
    <xf numFmtId="164" fontId="6" fillId="15" borderId="49" xfId="0" applyFont="1" applyFill="1" applyBorder="1" applyAlignment="1" applyProtection="1">
      <alignment horizontal="center" vertical="center" wrapText="1"/>
      <protection/>
    </xf>
    <xf numFmtId="164" fontId="6" fillId="15" borderId="6" xfId="0" applyFont="1" applyFill="1" applyBorder="1" applyAlignment="1" applyProtection="1">
      <alignment horizontal="center" vertical="center" wrapText="1"/>
      <protection/>
    </xf>
    <xf numFmtId="164" fontId="6" fillId="15" borderId="50" xfId="0" applyFont="1" applyFill="1" applyBorder="1" applyAlignment="1" applyProtection="1">
      <alignment horizontal="center" vertical="center" wrapText="1"/>
      <protection/>
    </xf>
    <xf numFmtId="164" fontId="6" fillId="15" borderId="51" xfId="0" applyFont="1" applyFill="1" applyBorder="1" applyAlignment="1" applyProtection="1">
      <alignment horizontal="center" vertical="center" wrapText="1"/>
      <protection/>
    </xf>
    <xf numFmtId="164" fontId="6" fillId="15" borderId="38" xfId="0" applyFont="1" applyFill="1" applyBorder="1" applyAlignment="1" applyProtection="1">
      <alignment horizontal="center" vertical="center" wrapText="1"/>
      <protection/>
    </xf>
    <xf numFmtId="167" fontId="8" fillId="0" borderId="40" xfId="0" applyNumberFormat="1" applyFont="1" applyBorder="1" applyAlignment="1" applyProtection="1">
      <alignment horizontal="center" vertical="center" wrapText="1"/>
      <protection locked="0"/>
    </xf>
    <xf numFmtId="167" fontId="6" fillId="15" borderId="39" xfId="0" applyNumberFormat="1" applyFont="1" applyFill="1" applyBorder="1" applyAlignment="1" applyProtection="1">
      <alignment horizontal="center" vertical="center" wrapText="1"/>
      <protection/>
    </xf>
    <xf numFmtId="164" fontId="8" fillId="0" borderId="41" xfId="0" applyFont="1" applyBorder="1" applyAlignment="1" applyProtection="1">
      <alignment horizontal="center" vertical="center"/>
      <protection locked="0"/>
    </xf>
    <xf numFmtId="164" fontId="6" fillId="15" borderId="34" xfId="0" applyFont="1" applyFill="1" applyBorder="1" applyAlignment="1" applyProtection="1">
      <alignment horizontal="center" vertical="center" wrapText="1"/>
      <protection/>
    </xf>
    <xf numFmtId="164" fontId="27" fillId="15" borderId="52" xfId="0" applyFont="1" applyFill="1" applyBorder="1" applyAlignment="1" applyProtection="1">
      <alignment horizontal="center" vertical="center" wrapText="1"/>
      <protection/>
    </xf>
    <xf numFmtId="164" fontId="6" fillId="15" borderId="22" xfId="0" applyFont="1" applyFill="1" applyBorder="1" applyAlignment="1" applyProtection="1">
      <alignment horizontal="center" vertical="center" wrapText="1"/>
      <protection/>
    </xf>
    <xf numFmtId="164" fontId="6" fillId="15" borderId="44" xfId="0" applyFont="1" applyFill="1" applyBorder="1" applyAlignment="1" applyProtection="1">
      <alignment horizontal="center" vertical="center" wrapText="1"/>
      <protection/>
    </xf>
    <xf numFmtId="164" fontId="6" fillId="15" borderId="4" xfId="0" applyFont="1" applyFill="1" applyBorder="1" applyAlignment="1" applyProtection="1">
      <alignment horizontal="center" vertical="center" wrapText="1"/>
      <protection/>
    </xf>
    <xf numFmtId="164" fontId="6" fillId="15" borderId="35" xfId="0" applyFont="1" applyFill="1" applyBorder="1" applyAlignment="1" applyProtection="1">
      <alignment horizontal="center" vertical="center" wrapText="1"/>
      <protection/>
    </xf>
    <xf numFmtId="167" fontId="6" fillId="15" borderId="53" xfId="0" applyNumberFormat="1" applyFont="1" applyFill="1" applyBorder="1" applyAlignment="1" applyProtection="1">
      <alignment horizontal="center" vertical="center" wrapText="1"/>
      <protection/>
    </xf>
    <xf numFmtId="164" fontId="6" fillId="15" borderId="9" xfId="0" applyFont="1" applyFill="1" applyBorder="1" applyAlignment="1" applyProtection="1">
      <alignment horizontal="center" vertical="center" wrapText="1"/>
      <protection/>
    </xf>
    <xf numFmtId="164" fontId="6" fillId="15" borderId="5" xfId="0" applyFont="1" applyFill="1" applyBorder="1" applyAlignment="1" applyProtection="1">
      <alignment horizontal="center" vertical="center" wrapText="1"/>
      <protection/>
    </xf>
    <xf numFmtId="164" fontId="8" fillId="0" borderId="54" xfId="0" applyFont="1" applyBorder="1" applyAlignment="1" applyProtection="1">
      <alignment horizontal="center" vertical="center"/>
      <protection locked="0"/>
    </xf>
    <xf numFmtId="164" fontId="8" fillId="0" borderId="48" xfId="0" applyFont="1" applyBorder="1" applyAlignment="1" applyProtection="1">
      <alignment horizontal="center" vertical="center"/>
      <protection locked="0"/>
    </xf>
    <xf numFmtId="164" fontId="8" fillId="0" borderId="49" xfId="0" applyFont="1" applyBorder="1" applyAlignment="1" applyProtection="1">
      <alignment horizontal="center" vertical="center"/>
      <protection locked="0"/>
    </xf>
    <xf numFmtId="166" fontId="6" fillId="3" borderId="49" xfId="0" applyNumberFormat="1" applyFont="1" applyFill="1" applyBorder="1" applyAlignment="1" applyProtection="1">
      <alignment horizontal="center" vertical="center"/>
      <protection locked="0"/>
    </xf>
    <xf numFmtId="164" fontId="6" fillId="3" borderId="49" xfId="0" applyFont="1" applyFill="1" applyBorder="1" applyAlignment="1" applyProtection="1">
      <alignment horizontal="center" vertical="center"/>
      <protection locked="0"/>
    </xf>
    <xf numFmtId="164" fontId="6" fillId="3" borderId="50" xfId="0" applyFont="1" applyFill="1" applyBorder="1" applyAlignment="1" applyProtection="1">
      <alignment horizontal="center" vertical="center"/>
      <protection locked="0"/>
    </xf>
    <xf numFmtId="164" fontId="6" fillId="3" borderId="55" xfId="0" applyFont="1" applyFill="1" applyBorder="1" applyAlignment="1" applyProtection="1">
      <alignment horizontal="center" vertical="center"/>
      <protection locked="0"/>
    </xf>
    <xf numFmtId="164" fontId="6" fillId="3" borderId="0" xfId="0" applyFont="1" applyFill="1" applyBorder="1" applyAlignment="1" applyProtection="1">
      <alignment horizontal="center" vertical="center"/>
      <protection/>
    </xf>
    <xf numFmtId="164" fontId="6" fillId="15" borderId="28" xfId="0" applyFont="1" applyFill="1" applyBorder="1" applyAlignment="1" applyProtection="1">
      <alignment horizontal="center" vertical="center" wrapText="1"/>
      <protection/>
    </xf>
    <xf numFmtId="164" fontId="6" fillId="15" borderId="32" xfId="0" applyFont="1" applyFill="1" applyBorder="1" applyAlignment="1" applyProtection="1">
      <alignment horizontal="center" vertical="center" wrapText="1"/>
      <protection/>
    </xf>
    <xf numFmtId="164" fontId="6" fillId="15" borderId="6" xfId="0" applyFont="1" applyFill="1" applyBorder="1" applyAlignment="1" applyProtection="1">
      <alignment horizontal="left" vertical="center" wrapText="1"/>
      <protection/>
    </xf>
    <xf numFmtId="164" fontId="6" fillId="15" borderId="33" xfId="0" applyFont="1" applyFill="1" applyBorder="1" applyAlignment="1" applyProtection="1">
      <alignment horizontal="center" vertical="center" wrapText="1"/>
      <protection/>
    </xf>
    <xf numFmtId="164" fontId="6" fillId="15" borderId="55" xfId="0" applyFont="1" applyFill="1" applyBorder="1" applyAlignment="1" applyProtection="1">
      <alignment horizontal="center" vertical="center" wrapText="1"/>
      <protection/>
    </xf>
    <xf numFmtId="164" fontId="6" fillId="15" borderId="16" xfId="0" applyFont="1" applyFill="1" applyBorder="1" applyAlignment="1" applyProtection="1">
      <alignment horizontal="center" vertical="center" wrapText="1"/>
      <protection/>
    </xf>
    <xf numFmtId="164" fontId="6" fillId="15" borderId="45" xfId="0" applyFont="1" applyFill="1" applyBorder="1" applyAlignment="1" applyProtection="1">
      <alignment horizontal="center" vertical="center" wrapText="1"/>
      <protection/>
    </xf>
    <xf numFmtId="164" fontId="6" fillId="0" borderId="56" xfId="0" applyFont="1" applyBorder="1" applyAlignment="1" applyProtection="1">
      <alignment horizontal="center" vertical="center"/>
      <protection locked="0"/>
    </xf>
    <xf numFmtId="164" fontId="6" fillId="5" borderId="2" xfId="0" applyFont="1" applyFill="1" applyBorder="1" applyAlignment="1" applyProtection="1">
      <alignment horizontal="center" vertical="center"/>
      <protection locked="0"/>
    </xf>
    <xf numFmtId="164" fontId="6" fillId="0" borderId="2" xfId="0" applyFont="1" applyBorder="1" applyAlignment="1" applyProtection="1">
      <alignment horizontal="center" vertical="center"/>
      <protection locked="0"/>
    </xf>
    <xf numFmtId="164" fontId="0" fillId="0" borderId="0" xfId="0" applyFont="1" applyAlignment="1" applyProtection="1">
      <alignment horizontal="center"/>
      <protection locked="0"/>
    </xf>
    <xf numFmtId="164" fontId="25" fillId="15" borderId="30" xfId="0" applyFont="1" applyFill="1" applyBorder="1" applyAlignment="1" applyProtection="1">
      <alignment horizontal="left" vertical="center" wrapText="1"/>
      <protection/>
    </xf>
    <xf numFmtId="164" fontId="6" fillId="15" borderId="56" xfId="0" applyFont="1" applyFill="1" applyBorder="1" applyAlignment="1" applyProtection="1">
      <alignment horizontal="center" vertical="center" wrapText="1"/>
      <protection/>
    </xf>
    <xf numFmtId="164" fontId="6" fillId="15" borderId="46" xfId="0" applyFont="1" applyFill="1" applyBorder="1" applyAlignment="1" applyProtection="1">
      <alignment horizontal="left" vertical="center" wrapText="1"/>
      <protection/>
    </xf>
    <xf numFmtId="164" fontId="31" fillId="0" borderId="54" xfId="0" applyFont="1" applyBorder="1" applyAlignment="1">
      <alignment horizontal="center" vertical="center"/>
    </xf>
    <xf numFmtId="164" fontId="26" fillId="0" borderId="3" xfId="0" applyFont="1" applyBorder="1" applyAlignment="1">
      <alignment horizontal="center" vertical="center" wrapText="1"/>
    </xf>
    <xf numFmtId="164" fontId="26" fillId="0" borderId="57" xfId="0" applyFont="1" applyBorder="1" applyAlignment="1">
      <alignment horizontal="center" vertical="center" wrapText="1"/>
    </xf>
    <xf numFmtId="167" fontId="8" fillId="0" borderId="31" xfId="0" applyNumberFormat="1" applyFont="1" applyBorder="1" applyAlignment="1">
      <alignment horizontal="center" vertical="center"/>
    </xf>
    <xf numFmtId="167" fontId="6" fillId="10" borderId="3" xfId="0" applyNumberFormat="1" applyFont="1" applyFill="1" applyBorder="1" applyAlignment="1" applyProtection="1">
      <alignment horizontal="center" vertical="center" wrapText="1"/>
      <protection/>
    </xf>
    <xf numFmtId="167" fontId="6" fillId="0" borderId="57" xfId="0" applyNumberFormat="1" applyFont="1" applyBorder="1" applyAlignment="1" applyProtection="1">
      <alignment horizontal="center" vertical="center" wrapText="1"/>
      <protection locked="0"/>
    </xf>
    <xf numFmtId="167" fontId="6" fillId="14" borderId="3" xfId="0" applyNumberFormat="1" applyFont="1" applyFill="1" applyBorder="1" applyAlignment="1" applyProtection="1">
      <alignment horizontal="center" vertical="center" wrapText="1"/>
      <protection/>
    </xf>
    <xf numFmtId="166" fontId="6" fillId="15" borderId="3" xfId="0" applyNumberFormat="1" applyFont="1" applyFill="1" applyBorder="1" applyAlignment="1" applyProtection="1">
      <alignment horizontal="center" vertical="center"/>
      <protection/>
    </xf>
    <xf numFmtId="167" fontId="6" fillId="14" borderId="30" xfId="0" applyNumberFormat="1" applyFont="1" applyFill="1" applyBorder="1" applyAlignment="1" applyProtection="1">
      <alignment horizontal="center" vertical="center" wrapText="1"/>
      <protection/>
    </xf>
    <xf numFmtId="167" fontId="6" fillId="15" borderId="47" xfId="0" applyNumberFormat="1" applyFont="1" applyFill="1" applyBorder="1" applyAlignment="1" applyProtection="1">
      <alignment horizontal="center" vertical="center" wrapText="1"/>
      <protection/>
    </xf>
    <xf numFmtId="164" fontId="6" fillId="5" borderId="47" xfId="0" applyFont="1" applyFill="1" applyBorder="1" applyAlignment="1" applyProtection="1">
      <alignment horizontal="center" vertical="center" wrapText="1"/>
      <protection/>
    </xf>
    <xf numFmtId="164" fontId="6" fillId="6" borderId="48" xfId="0" applyFont="1" applyFill="1" applyBorder="1" applyAlignment="1" applyProtection="1">
      <alignment horizontal="center" vertical="center" wrapText="1"/>
      <protection/>
    </xf>
    <xf numFmtId="164" fontId="6" fillId="6" borderId="49" xfId="0" applyFont="1" applyFill="1" applyBorder="1" applyAlignment="1" applyProtection="1">
      <alignment horizontal="center" vertical="center" wrapText="1"/>
      <protection/>
    </xf>
    <xf numFmtId="164" fontId="6" fillId="6" borderId="6" xfId="0" applyFont="1" applyFill="1" applyBorder="1" applyAlignment="1" applyProtection="1">
      <alignment horizontal="center" vertical="center" wrapText="1"/>
      <protection/>
    </xf>
    <xf numFmtId="164" fontId="6" fillId="6" borderId="50" xfId="0" applyFont="1" applyFill="1" applyBorder="1" applyAlignment="1" applyProtection="1">
      <alignment horizontal="center" vertical="center" wrapText="1"/>
      <protection/>
    </xf>
    <xf numFmtId="164" fontId="6" fillId="7" borderId="51" xfId="0" applyFont="1" applyFill="1" applyBorder="1" applyAlignment="1" applyProtection="1">
      <alignment horizontal="center" vertical="center" wrapText="1"/>
      <protection/>
    </xf>
    <xf numFmtId="164" fontId="6" fillId="7" borderId="38" xfId="0" applyFont="1" applyFill="1" applyBorder="1" applyAlignment="1" applyProtection="1">
      <alignment horizontal="center" vertical="center" wrapText="1"/>
      <protection/>
    </xf>
    <xf numFmtId="167" fontId="8" fillId="0" borderId="58" xfId="0" applyNumberFormat="1" applyFont="1" applyBorder="1" applyAlignment="1" applyProtection="1">
      <alignment horizontal="center" vertical="center" wrapText="1"/>
      <protection locked="0"/>
    </xf>
    <xf numFmtId="164" fontId="8" fillId="0" borderId="22" xfId="0" applyFont="1" applyBorder="1" applyAlignment="1" applyProtection="1">
      <alignment horizontal="center" vertical="center"/>
      <protection locked="0"/>
    </xf>
    <xf numFmtId="164" fontId="6" fillId="5" borderId="34" xfId="0" applyFont="1" applyFill="1" applyBorder="1" applyAlignment="1" applyProtection="1">
      <alignment horizontal="center" vertical="center" wrapText="1"/>
      <protection/>
    </xf>
    <xf numFmtId="164" fontId="6" fillId="5" borderId="52" xfId="0" applyFont="1" applyFill="1" applyBorder="1" applyAlignment="1" applyProtection="1">
      <alignment horizontal="center" vertical="center" wrapText="1"/>
      <protection/>
    </xf>
    <xf numFmtId="164" fontId="6" fillId="5" borderId="22" xfId="0" applyFont="1" applyFill="1" applyBorder="1" applyAlignment="1" applyProtection="1">
      <alignment horizontal="center" vertical="center" wrapText="1"/>
      <protection/>
    </xf>
    <xf numFmtId="164" fontId="6" fillId="6" borderId="44" xfId="0" applyFont="1" applyFill="1" applyBorder="1" applyAlignment="1" applyProtection="1">
      <alignment horizontal="center" vertical="center" wrapText="1"/>
      <protection/>
    </xf>
    <xf numFmtId="164" fontId="6" fillId="7" borderId="4" xfId="0" applyFont="1" applyFill="1" applyBorder="1" applyAlignment="1" applyProtection="1">
      <alignment horizontal="center" vertical="center" wrapText="1"/>
      <protection/>
    </xf>
    <xf numFmtId="164" fontId="6" fillId="7" borderId="35" xfId="0" applyFont="1" applyFill="1" applyBorder="1" applyAlignment="1" applyProtection="1">
      <alignment horizontal="center" vertical="center" wrapText="1"/>
      <protection/>
    </xf>
    <xf numFmtId="167" fontId="6" fillId="15" borderId="59" xfId="0" applyNumberFormat="1" applyFont="1" applyFill="1" applyBorder="1" applyAlignment="1" applyProtection="1">
      <alignment horizontal="center" vertical="center" wrapText="1"/>
      <protection/>
    </xf>
    <xf numFmtId="164" fontId="6" fillId="5" borderId="9" xfId="0" applyFont="1" applyFill="1" applyBorder="1" applyAlignment="1" applyProtection="1">
      <alignment horizontal="center" vertical="center" wrapText="1"/>
      <protection/>
    </xf>
    <xf numFmtId="164" fontId="6" fillId="5" borderId="5" xfId="0" applyFont="1" applyFill="1" applyBorder="1" applyAlignment="1" applyProtection="1">
      <alignment horizontal="center" vertical="center" wrapText="1"/>
      <protection/>
    </xf>
    <xf numFmtId="164" fontId="6" fillId="5" borderId="4" xfId="0" applyFont="1" applyFill="1" applyBorder="1" applyAlignment="1" applyProtection="1">
      <alignment horizontal="center" vertical="center" wrapText="1"/>
      <protection/>
    </xf>
    <xf numFmtId="166" fontId="6" fillId="15" borderId="48" xfId="0" applyNumberFormat="1" applyFont="1" applyFill="1" applyBorder="1" applyAlignment="1" applyProtection="1">
      <alignment horizontal="center" vertical="center"/>
      <protection/>
    </xf>
    <xf numFmtId="166" fontId="6" fillId="15" borderId="49" xfId="0" applyNumberFormat="1" applyFont="1" applyFill="1" applyBorder="1" applyAlignment="1" applyProtection="1">
      <alignment horizontal="center" vertical="center"/>
      <protection/>
    </xf>
    <xf numFmtId="166" fontId="6" fillId="15" borderId="60" xfId="0" applyNumberFormat="1" applyFont="1" applyFill="1" applyBorder="1" applyAlignment="1" applyProtection="1">
      <alignment horizontal="center" vertical="center"/>
      <protection/>
    </xf>
    <xf numFmtId="166" fontId="6" fillId="15" borderId="61" xfId="0" applyNumberFormat="1" applyFont="1" applyFill="1" applyBorder="1" applyAlignment="1" applyProtection="1">
      <alignment horizontal="center" vertical="center"/>
      <protection/>
    </xf>
    <xf numFmtId="166" fontId="6" fillId="15" borderId="62" xfId="0" applyNumberFormat="1" applyFont="1" applyFill="1" applyBorder="1" applyAlignment="1" applyProtection="1">
      <alignment horizontal="center" vertical="center"/>
      <protection/>
    </xf>
    <xf numFmtId="164" fontId="6" fillId="15" borderId="62" xfId="0" applyNumberFormat="1" applyFont="1" applyFill="1" applyBorder="1" applyAlignment="1" applyProtection="1">
      <alignment horizontal="center" vertical="center"/>
      <protection/>
    </xf>
    <xf numFmtId="164" fontId="6" fillId="15" borderId="55" xfId="0" applyNumberFormat="1" applyFont="1" applyFill="1" applyBorder="1" applyAlignment="1" applyProtection="1">
      <alignment horizontal="center" vertical="center"/>
      <protection/>
    </xf>
    <xf numFmtId="164" fontId="6" fillId="15" borderId="49" xfId="0" applyNumberFormat="1" applyFont="1" applyFill="1" applyBorder="1" applyAlignment="1" applyProtection="1">
      <alignment horizontal="center" vertical="center"/>
      <protection/>
    </xf>
    <xf numFmtId="164" fontId="6" fillId="15" borderId="50" xfId="0" applyNumberFormat="1" applyFont="1" applyFill="1" applyBorder="1" applyAlignment="1" applyProtection="1">
      <alignment horizontal="center" vertical="center"/>
      <protection/>
    </xf>
    <xf numFmtId="164" fontId="6" fillId="5" borderId="48" xfId="0" applyFont="1" applyFill="1" applyBorder="1" applyAlignment="1" applyProtection="1">
      <alignment horizontal="center" vertical="center" wrapText="1"/>
      <protection/>
    </xf>
    <xf numFmtId="164" fontId="6" fillId="5" borderId="49" xfId="0" applyFont="1" applyFill="1" applyBorder="1" applyAlignment="1" applyProtection="1">
      <alignment horizontal="center" vertical="center" wrapText="1"/>
      <protection/>
    </xf>
    <xf numFmtId="164" fontId="6" fillId="5" borderId="60" xfId="0" applyFont="1" applyFill="1" applyBorder="1" applyAlignment="1" applyProtection="1">
      <alignment horizontal="center" vertical="center" wrapText="1"/>
      <protection/>
    </xf>
    <xf numFmtId="164" fontId="6" fillId="6" borderId="6" xfId="0" applyFont="1" applyFill="1" applyBorder="1" applyAlignment="1" applyProtection="1">
      <alignment horizontal="left" vertical="center" wrapText="1"/>
      <protection/>
    </xf>
    <xf numFmtId="164" fontId="6" fillId="7" borderId="55" xfId="0" applyFont="1" applyFill="1" applyBorder="1" applyAlignment="1" applyProtection="1">
      <alignment horizontal="center" vertical="center" wrapText="1"/>
      <protection/>
    </xf>
    <xf numFmtId="164" fontId="6" fillId="6" borderId="16" xfId="0" applyFont="1" applyFill="1" applyBorder="1" applyAlignment="1" applyProtection="1">
      <alignment horizontal="center" vertical="center" wrapText="1"/>
      <protection/>
    </xf>
    <xf numFmtId="164" fontId="6" fillId="7" borderId="44" xfId="0" applyFont="1" applyFill="1" applyBorder="1" applyAlignment="1" applyProtection="1">
      <alignment horizontal="center" vertical="center" wrapText="1"/>
      <protection/>
    </xf>
    <xf numFmtId="164" fontId="6" fillId="7" borderId="45" xfId="0" applyFont="1" applyFill="1" applyBorder="1" applyAlignment="1" applyProtection="1">
      <alignment horizontal="center" vertical="center" wrapText="1"/>
      <protection/>
    </xf>
    <xf numFmtId="166" fontId="6" fillId="0" borderId="37" xfId="0" applyNumberFormat="1" applyFont="1" applyBorder="1" applyAlignment="1" applyProtection="1">
      <alignment horizontal="center" vertical="center"/>
      <protection locked="0"/>
    </xf>
    <xf numFmtId="168" fontId="32" fillId="0" borderId="39" xfId="0" applyNumberFormat="1" applyFont="1" applyBorder="1" applyAlignment="1" applyProtection="1">
      <alignment horizontal="center" vertical="center"/>
      <protection locked="0"/>
    </xf>
    <xf numFmtId="166" fontId="6" fillId="0" borderId="7" xfId="0" applyNumberFormat="1" applyFont="1" applyBorder="1" applyAlignment="1" applyProtection="1">
      <alignment horizontal="center" vertical="center"/>
      <protection locked="0"/>
    </xf>
    <xf numFmtId="164" fontId="6" fillId="0" borderId="7" xfId="0" applyFont="1" applyBorder="1" applyAlignment="1" applyProtection="1">
      <alignment horizontal="center" vertical="center"/>
      <protection locked="0"/>
    </xf>
    <xf numFmtId="164" fontId="6" fillId="0" borderId="63" xfId="0" applyFont="1" applyBorder="1" applyAlignment="1" applyProtection="1">
      <alignment horizontal="center" vertical="center"/>
      <protection locked="0"/>
    </xf>
    <xf numFmtId="164" fontId="6" fillId="0" borderId="1" xfId="0" applyFont="1" applyBorder="1" applyAlignment="1" applyProtection="1">
      <alignment horizontal="center" vertical="center"/>
      <protection locked="0"/>
    </xf>
    <xf numFmtId="164" fontId="6" fillId="0" borderId="47" xfId="0" applyFont="1" applyBorder="1" applyAlignment="1" applyProtection="1">
      <alignment horizontal="center" vertical="center"/>
      <protection locked="0"/>
    </xf>
    <xf numFmtId="166" fontId="6" fillId="0" borderId="22" xfId="0" applyNumberFormat="1" applyFont="1" applyBorder="1" applyAlignment="1" applyProtection="1">
      <alignment horizontal="center" vertical="center"/>
      <protection locked="0"/>
    </xf>
    <xf numFmtId="164" fontId="6" fillId="0" borderId="58" xfId="0" applyFont="1" applyBorder="1" applyAlignment="1" applyProtection="1">
      <alignment horizontal="center" vertical="center"/>
      <protection locked="0"/>
    </xf>
    <xf numFmtId="166" fontId="6" fillId="0" borderId="41" xfId="0" applyNumberFormat="1" applyFont="1" applyBorder="1" applyAlignment="1" applyProtection="1">
      <alignment horizontal="center" vertical="center"/>
      <protection locked="0"/>
    </xf>
    <xf numFmtId="167" fontId="6" fillId="0" borderId="3" xfId="0" applyNumberFormat="1" applyFont="1" applyBorder="1" applyAlignment="1" applyProtection="1">
      <alignment horizontal="center" vertical="center" wrapText="1"/>
      <protection locked="0"/>
    </xf>
    <xf numFmtId="166" fontId="6" fillId="0" borderId="38" xfId="0" applyNumberFormat="1" applyFont="1" applyBorder="1" applyAlignment="1" applyProtection="1">
      <alignment horizontal="center" vertical="center"/>
      <protection locked="0"/>
    </xf>
    <xf numFmtId="168" fontId="6" fillId="0" borderId="39" xfId="0" applyNumberFormat="1" applyFont="1" applyBorder="1" applyAlignment="1" applyProtection="1">
      <alignment horizontal="center" vertical="center"/>
      <protection locked="0"/>
    </xf>
    <xf numFmtId="164" fontId="6" fillId="15" borderId="64" xfId="0" applyFont="1" applyFill="1" applyBorder="1" applyAlignment="1" applyProtection="1">
      <alignment vertical="center"/>
      <protection/>
    </xf>
    <xf numFmtId="164" fontId="6" fillId="15" borderId="65" xfId="0" applyFont="1" applyFill="1" applyBorder="1" applyAlignment="1" applyProtection="1">
      <alignment vertical="center"/>
      <protection/>
    </xf>
    <xf numFmtId="164" fontId="26" fillId="0" borderId="54" xfId="0" applyFont="1" applyBorder="1" applyAlignment="1">
      <alignment horizontal="center" vertical="center"/>
    </xf>
    <xf numFmtId="167" fontId="6" fillId="10" borderId="54" xfId="0" applyNumberFormat="1" applyFont="1" applyFill="1" applyBorder="1" applyAlignment="1" applyProtection="1">
      <alignment horizontal="center" vertical="center" wrapText="1"/>
      <protection/>
    </xf>
    <xf numFmtId="167" fontId="6" fillId="0" borderId="31" xfId="0" applyNumberFormat="1" applyFont="1" applyBorder="1" applyAlignment="1" applyProtection="1">
      <alignment horizontal="center" vertical="center" wrapText="1"/>
      <protection locked="0"/>
    </xf>
    <xf numFmtId="168" fontId="6" fillId="0" borderId="66" xfId="0" applyNumberFormat="1" applyFont="1" applyBorder="1" applyAlignment="1" applyProtection="1">
      <alignment horizontal="center" vertical="center"/>
      <protection locked="0"/>
    </xf>
    <xf numFmtId="168" fontId="6" fillId="0" borderId="67" xfId="0" applyNumberFormat="1" applyFont="1" applyBorder="1" applyAlignment="1" applyProtection="1">
      <alignment horizontal="center" vertical="center"/>
      <protection locked="0"/>
    </xf>
    <xf numFmtId="164" fontId="52" fillId="15" borderId="0" xfId="23" applyFont="1" applyFill="1" applyAlignment="1">
      <alignment vertical="center"/>
      <protection/>
    </xf>
    <xf numFmtId="166" fontId="52" fillId="16" borderId="0" xfId="23" applyNumberFormat="1" applyFont="1" applyFill="1" applyBorder="1" applyAlignment="1" applyProtection="1">
      <alignment horizontal="center" vertical="center" wrapText="1"/>
      <protection/>
    </xf>
    <xf numFmtId="164" fontId="52" fillId="17" borderId="68" xfId="0" applyFont="1" applyFill="1" applyBorder="1" applyAlignment="1" applyProtection="1">
      <alignment horizontal="center" vertical="center" wrapText="1"/>
      <protection/>
    </xf>
    <xf numFmtId="166" fontId="52" fillId="10" borderId="69" xfId="0" applyNumberFormat="1" applyFont="1" applyFill="1" applyBorder="1" applyAlignment="1" applyProtection="1">
      <alignment horizontal="center" vertical="center" wrapText="1"/>
      <protection/>
    </xf>
    <xf numFmtId="164" fontId="8" fillId="5" borderId="70" xfId="23" applyFont="1" applyFill="1" applyBorder="1" applyAlignment="1" applyProtection="1">
      <alignment horizontal="center" vertical="center" wrapText="1"/>
      <protection/>
    </xf>
    <xf numFmtId="164" fontId="52" fillId="15" borderId="71" xfId="23" applyFont="1" applyFill="1" applyBorder="1" applyAlignment="1">
      <alignment horizontal="center" vertical="center"/>
      <protection/>
    </xf>
    <xf numFmtId="166" fontId="52" fillId="16" borderId="23" xfId="23" applyNumberFormat="1" applyFont="1" applyFill="1" applyBorder="1" applyAlignment="1" applyProtection="1">
      <alignment horizontal="center" vertical="center" wrapText="1"/>
      <protection/>
    </xf>
    <xf numFmtId="166" fontId="52" fillId="16" borderId="72" xfId="23" applyNumberFormat="1" applyFont="1" applyFill="1" applyBorder="1" applyAlignment="1" applyProtection="1">
      <alignment horizontal="center" vertical="center" wrapText="1"/>
      <protection/>
    </xf>
    <xf numFmtId="166" fontId="52" fillId="17" borderId="23" xfId="0" applyNumberFormat="1" applyFont="1" applyFill="1" applyBorder="1" applyAlignment="1" applyProtection="1">
      <alignment horizontal="center" vertical="center" wrapText="1"/>
      <protection/>
    </xf>
    <xf numFmtId="166" fontId="52" fillId="10" borderId="23" xfId="0" applyNumberFormat="1" applyFont="1" applyFill="1" applyBorder="1" applyAlignment="1" applyProtection="1">
      <alignment horizontal="center" vertical="center" wrapText="1"/>
      <protection/>
    </xf>
    <xf numFmtId="167" fontId="12" fillId="5" borderId="23" xfId="23" applyNumberFormat="1" applyFont="1" applyFill="1" applyBorder="1" applyAlignment="1" applyProtection="1">
      <alignment horizontal="center" vertical="center" wrapText="1"/>
      <protection/>
    </xf>
    <xf numFmtId="164" fontId="53" fillId="3" borderId="73" xfId="23" applyFont="1" applyFill="1" applyBorder="1" applyAlignment="1">
      <alignment horizontal="center" vertical="center"/>
      <protection/>
    </xf>
    <xf numFmtId="164" fontId="54" fillId="15" borderId="23" xfId="23" applyFont="1" applyFill="1" applyBorder="1" applyAlignment="1" applyProtection="1">
      <alignment horizontal="left" vertical="center" wrapText="1"/>
      <protection locked="0"/>
    </xf>
    <xf numFmtId="164" fontId="52" fillId="16" borderId="23" xfId="23" applyNumberFormat="1" applyFont="1" applyFill="1" applyBorder="1" applyAlignment="1" applyProtection="1">
      <alignment horizontal="center" vertical="center" wrapText="1"/>
      <protection/>
    </xf>
    <xf numFmtId="167" fontId="52" fillId="16" borderId="23" xfId="23" applyNumberFormat="1" applyFont="1" applyFill="1" applyBorder="1" applyAlignment="1" applyProtection="1">
      <alignment horizontal="center" vertical="center" wrapText="1"/>
      <protection/>
    </xf>
    <xf numFmtId="169" fontId="55" fillId="5" borderId="23" xfId="0" applyNumberFormat="1" applyFont="1" applyFill="1" applyBorder="1" applyAlignment="1" applyProtection="1">
      <alignment horizontal="center" vertical="center" wrapText="1"/>
      <protection/>
    </xf>
    <xf numFmtId="166" fontId="56" fillId="3" borderId="23" xfId="23" applyNumberFormat="1" applyFont="1" applyFill="1" applyBorder="1" applyAlignment="1" applyProtection="1">
      <alignment horizontal="center" vertical="center" wrapText="1"/>
      <protection/>
    </xf>
    <xf numFmtId="166" fontId="56" fillId="3" borderId="23" xfId="0" applyNumberFormat="1" applyFont="1" applyFill="1" applyBorder="1" applyAlignment="1" applyProtection="1">
      <alignment horizontal="center" vertical="center" wrapText="1"/>
      <protection/>
    </xf>
    <xf numFmtId="164" fontId="54" fillId="15" borderId="23" xfId="23" applyFont="1" applyFill="1" applyBorder="1" applyAlignment="1" applyProtection="1">
      <alignment horizontal="center" vertical="center" wrapText="1"/>
      <protection locked="0"/>
    </xf>
    <xf numFmtId="166" fontId="52" fillId="15" borderId="23" xfId="23" applyNumberFormat="1" applyFont="1" applyFill="1" applyBorder="1" applyAlignment="1" applyProtection="1">
      <alignment horizontal="center" vertical="center" wrapText="1"/>
      <protection/>
    </xf>
    <xf numFmtId="166" fontId="52" fillId="15" borderId="23" xfId="0" applyNumberFormat="1" applyFont="1" applyFill="1" applyBorder="1" applyAlignment="1" applyProtection="1">
      <alignment horizontal="center" vertical="center" wrapText="1"/>
      <protection/>
    </xf>
    <xf numFmtId="169" fontId="52" fillId="15" borderId="23" xfId="23" applyNumberFormat="1" applyFont="1" applyFill="1" applyBorder="1" applyAlignment="1" applyProtection="1">
      <alignment horizontal="center" vertical="center" wrapText="1"/>
      <protection/>
    </xf>
    <xf numFmtId="164" fontId="54" fillId="5" borderId="23" xfId="0" applyFont="1" applyFill="1" applyBorder="1" applyAlignment="1" applyProtection="1">
      <alignment horizontal="center" vertical="center" wrapText="1"/>
      <protection/>
    </xf>
    <xf numFmtId="166" fontId="52" fillId="5" borderId="68" xfId="23" applyNumberFormat="1" applyFont="1" applyFill="1" applyBorder="1" applyAlignment="1" applyProtection="1">
      <alignment horizontal="center" vertical="center" wrapText="1"/>
      <protection/>
    </xf>
    <xf numFmtId="166" fontId="52" fillId="5" borderId="23" xfId="23" applyNumberFormat="1" applyFont="1" applyFill="1" applyBorder="1" applyAlignment="1" applyProtection="1">
      <alignment horizontal="center" vertical="center" wrapText="1"/>
      <protection/>
    </xf>
    <xf numFmtId="166" fontId="52" fillId="5" borderId="23" xfId="0" applyNumberFormat="1" applyFont="1" applyFill="1" applyBorder="1" applyAlignment="1" applyProtection="1">
      <alignment horizontal="center" vertical="center" wrapText="1"/>
      <protection/>
    </xf>
    <xf numFmtId="169" fontId="52" fillId="5" borderId="23" xfId="23" applyNumberFormat="1" applyFont="1" applyFill="1" applyBorder="1" applyAlignment="1" applyProtection="1">
      <alignment horizontal="center" vertical="center" wrapText="1"/>
      <protection/>
    </xf>
    <xf numFmtId="164" fontId="21" fillId="0" borderId="0" xfId="23" applyFont="1">
      <alignment/>
      <protection/>
    </xf>
    <xf numFmtId="164" fontId="57" fillId="0" borderId="74" xfId="0" applyFont="1" applyBorder="1" applyAlignment="1">
      <alignment horizontal="left" vertical="center" wrapText="1"/>
    </xf>
    <xf numFmtId="164" fontId="0" fillId="0" borderId="74" xfId="0" applyFont="1" applyBorder="1" applyAlignment="1">
      <alignment vertical="center" wrapText="1"/>
    </xf>
    <xf numFmtId="164" fontId="0" fillId="0" borderId="0" xfId="0" applyFont="1" applyBorder="1" applyAlignment="1">
      <alignment vertical="center" wrapText="1"/>
    </xf>
    <xf numFmtId="164" fontId="26" fillId="0" borderId="0" xfId="0" applyFont="1" applyBorder="1" applyAlignment="1">
      <alignment horizontal="center" vertical="center"/>
    </xf>
    <xf numFmtId="164" fontId="26" fillId="0" borderId="0" xfId="0" applyFont="1" applyBorder="1" applyAlignment="1">
      <alignment horizontal="center" vertical="center" wrapText="1"/>
    </xf>
    <xf numFmtId="164" fontId="26" fillId="0" borderId="75" xfId="0" applyFont="1" applyBorder="1" applyAlignment="1">
      <alignment horizontal="center" vertical="center" wrapText="1"/>
    </xf>
    <xf numFmtId="167" fontId="31" fillId="0" borderId="3" xfId="0" applyNumberFormat="1" applyFont="1" applyBorder="1" applyAlignment="1">
      <alignment horizontal="center" vertical="center"/>
    </xf>
    <xf numFmtId="164" fontId="68" fillId="0" borderId="0" xfId="0" applyFont="1" applyBorder="1" applyAlignment="1">
      <alignment horizontal="left" vertical="center" wrapText="1"/>
    </xf>
    <xf numFmtId="164" fontId="0" fillId="0" borderId="0" xfId="0" applyAlignment="1">
      <alignment vertical="center"/>
    </xf>
    <xf numFmtId="164" fontId="6" fillId="5" borderId="16" xfId="0" applyFont="1" applyFill="1" applyBorder="1" applyAlignment="1" applyProtection="1">
      <alignment horizontal="center" vertical="center" wrapText="1"/>
      <protection/>
    </xf>
    <xf numFmtId="164" fontId="8" fillId="0" borderId="3" xfId="0" applyFont="1" applyBorder="1" applyAlignment="1">
      <alignment horizontal="center" vertical="center" wrapText="1"/>
    </xf>
    <xf numFmtId="164" fontId="8" fillId="5" borderId="25" xfId="0" applyFont="1" applyFill="1" applyBorder="1" applyAlignment="1">
      <alignment horizontal="center" vertical="center"/>
    </xf>
    <xf numFmtId="164" fontId="8" fillId="5" borderId="42" xfId="0" applyFont="1" applyFill="1" applyBorder="1" applyAlignment="1">
      <alignment horizontal="center" vertical="center"/>
    </xf>
    <xf numFmtId="164" fontId="8" fillId="5" borderId="44" xfId="0" applyFont="1" applyFill="1" applyBorder="1" applyAlignment="1">
      <alignment horizontal="center" vertical="center"/>
    </xf>
    <xf numFmtId="164" fontId="8" fillId="5" borderId="45" xfId="0" applyFont="1" applyFill="1" applyBorder="1" applyAlignment="1">
      <alignment horizontal="center" vertical="center"/>
    </xf>
    <xf numFmtId="164" fontId="70" fillId="5" borderId="16" xfId="0" applyFont="1" applyFill="1" applyBorder="1" applyAlignment="1" applyProtection="1">
      <alignment horizontal="center" vertical="center" wrapText="1"/>
      <protection locked="0"/>
    </xf>
    <xf numFmtId="164" fontId="71" fillId="5" borderId="16" xfId="0" applyFont="1" applyFill="1" applyBorder="1" applyAlignment="1" applyProtection="1">
      <alignment horizontal="center" vertical="center"/>
      <protection locked="0"/>
    </xf>
    <xf numFmtId="164" fontId="72" fillId="0" borderId="0" xfId="0" applyFont="1" applyAlignment="1">
      <alignment horizontal="center" vertical="center"/>
    </xf>
    <xf numFmtId="164" fontId="71" fillId="5" borderId="16" xfId="0" applyNumberFormat="1" applyFont="1" applyFill="1" applyBorder="1" applyAlignment="1">
      <alignment horizontal="center" vertical="center"/>
    </xf>
    <xf numFmtId="164" fontId="21" fillId="0" borderId="0" xfId="0" applyFont="1" applyAlignment="1">
      <alignment vertical="center"/>
    </xf>
    <xf numFmtId="164" fontId="8" fillId="10" borderId="54" xfId="0" applyFont="1" applyFill="1" applyBorder="1" applyAlignment="1">
      <alignment horizontal="center" vertical="center" wrapText="1"/>
    </xf>
    <xf numFmtId="164" fontId="73" fillId="0" borderId="31" xfId="0" applyFont="1" applyBorder="1" applyAlignment="1" applyProtection="1">
      <alignment horizontal="center" vertical="center"/>
      <protection locked="0"/>
    </xf>
    <xf numFmtId="164" fontId="74" fillId="10" borderId="16" xfId="0" applyFont="1" applyFill="1" applyBorder="1" applyAlignment="1" applyProtection="1">
      <alignment horizontal="center" vertical="center" wrapText="1"/>
      <protection locked="0"/>
    </xf>
    <xf numFmtId="164" fontId="71" fillId="10" borderId="16" xfId="0" applyFont="1" applyFill="1" applyBorder="1" applyAlignment="1" applyProtection="1">
      <alignment horizontal="center" vertical="center"/>
      <protection locked="0"/>
    </xf>
    <xf numFmtId="164" fontId="75" fillId="7" borderId="16" xfId="0" applyFont="1" applyFill="1" applyBorder="1" applyAlignment="1" applyProtection="1">
      <alignment horizontal="center" vertical="center" wrapText="1"/>
      <protection locked="0"/>
    </xf>
    <xf numFmtId="164" fontId="71" fillId="7" borderId="16" xfId="0" applyNumberFormat="1" applyFont="1" applyFill="1" applyBorder="1" applyAlignment="1">
      <alignment horizontal="center" vertical="center"/>
    </xf>
    <xf numFmtId="164" fontId="8" fillId="7" borderId="25" xfId="0" applyFont="1" applyFill="1" applyBorder="1" applyAlignment="1">
      <alignment horizontal="center" vertical="center" wrapText="1"/>
    </xf>
    <xf numFmtId="164" fontId="19" fillId="15" borderId="16" xfId="0" applyFont="1" applyFill="1" applyBorder="1" applyAlignment="1" applyProtection="1">
      <alignment horizontal="center" vertical="center" wrapText="1"/>
      <protection locked="0"/>
    </xf>
    <xf numFmtId="164" fontId="71" fillId="15" borderId="16" xfId="0" applyNumberFormat="1" applyFont="1" applyFill="1" applyBorder="1" applyAlignment="1">
      <alignment horizontal="center" vertical="center"/>
    </xf>
    <xf numFmtId="164" fontId="6" fillId="5" borderId="39" xfId="0" applyFont="1" applyFill="1" applyBorder="1" applyAlignment="1" applyProtection="1">
      <alignment horizontal="center" vertical="center" wrapText="1"/>
      <protection/>
    </xf>
    <xf numFmtId="164" fontId="6" fillId="5" borderId="41" xfId="0" applyFont="1" applyFill="1" applyBorder="1" applyAlignment="1" applyProtection="1">
      <alignment horizontal="center" vertical="center" wrapText="1"/>
      <protection/>
    </xf>
    <xf numFmtId="164" fontId="14" fillId="18" borderId="16" xfId="0" applyFont="1" applyFill="1" applyBorder="1" applyAlignment="1" applyProtection="1">
      <alignment horizontal="center" vertical="center" wrapText="1"/>
      <protection locked="0"/>
    </xf>
    <xf numFmtId="164" fontId="76" fillId="13" borderId="16" xfId="0" applyFont="1" applyFill="1" applyBorder="1" applyAlignment="1" applyProtection="1">
      <alignment horizontal="center" vertical="center"/>
      <protection locked="0"/>
    </xf>
    <xf numFmtId="164" fontId="77" fillId="0" borderId="0" xfId="0" applyFont="1" applyAlignment="1">
      <alignment horizontal="center" vertical="center"/>
    </xf>
    <xf numFmtId="164" fontId="77" fillId="0" borderId="0" xfId="0" applyFont="1" applyAlignment="1">
      <alignment vertical="center"/>
    </xf>
    <xf numFmtId="170" fontId="74" fillId="7" borderId="42" xfId="0" applyNumberFormat="1" applyFont="1" applyFill="1" applyBorder="1" applyAlignment="1">
      <alignment horizontal="center" vertical="center"/>
    </xf>
    <xf numFmtId="170" fontId="74" fillId="7" borderId="44" xfId="0" applyNumberFormat="1" applyFont="1" applyFill="1" applyBorder="1" applyAlignment="1">
      <alignment horizontal="center" vertical="center"/>
    </xf>
    <xf numFmtId="170" fontId="74" fillId="7" borderId="45" xfId="0" applyNumberFormat="1" applyFont="1" applyFill="1" applyBorder="1" applyAlignment="1">
      <alignment horizontal="center" vertical="center"/>
    </xf>
    <xf numFmtId="164" fontId="78" fillId="17" borderId="16" xfId="0" applyFont="1" applyFill="1" applyBorder="1" applyAlignment="1" applyProtection="1">
      <alignment horizontal="center" vertical="center"/>
      <protection locked="0"/>
    </xf>
    <xf numFmtId="164" fontId="79" fillId="0" borderId="0" xfId="0" applyFont="1" applyAlignment="1">
      <alignment vertical="center"/>
    </xf>
    <xf numFmtId="164" fontId="14" fillId="0" borderId="0" xfId="0" applyFont="1" applyBorder="1" applyAlignment="1">
      <alignment horizontal="left" vertical="center" wrapText="1"/>
    </xf>
    <xf numFmtId="164" fontId="80" fillId="0" borderId="0" xfId="0" applyFont="1" applyAlignment="1">
      <alignment horizontal="center" vertical="center"/>
    </xf>
    <xf numFmtId="164" fontId="8" fillId="19" borderId="16" xfId="0" applyFont="1" applyFill="1" applyBorder="1" applyAlignment="1">
      <alignment horizontal="center" vertical="center" wrapText="1"/>
    </xf>
    <xf numFmtId="164" fontId="74" fillId="20" borderId="16" xfId="0" applyNumberFormat="1" applyFont="1" applyFill="1" applyBorder="1" applyAlignment="1">
      <alignment horizontal="center" vertical="center"/>
    </xf>
    <xf numFmtId="164" fontId="81" fillId="0" borderId="0" xfId="0" applyFont="1" applyAlignment="1">
      <alignment/>
    </xf>
    <xf numFmtId="164" fontId="74" fillId="2" borderId="16" xfId="0" applyNumberFormat="1" applyFont="1" applyFill="1" applyBorder="1" applyAlignment="1">
      <alignment horizontal="center" vertical="center"/>
    </xf>
    <xf numFmtId="164" fontId="82" fillId="5" borderId="16" xfId="0" applyFont="1" applyFill="1" applyBorder="1" applyAlignment="1">
      <alignment horizontal="center" vertical="center"/>
    </xf>
    <xf numFmtId="164" fontId="8" fillId="5" borderId="16" xfId="0" applyFont="1" applyFill="1" applyBorder="1" applyAlignment="1">
      <alignment horizontal="left" vertical="center" wrapText="1"/>
    </xf>
    <xf numFmtId="164" fontId="0" fillId="0" borderId="0" xfId="0" applyFont="1" applyBorder="1" applyAlignment="1">
      <alignment horizontal="left" wrapText="1"/>
    </xf>
    <xf numFmtId="164" fontId="0" fillId="0" borderId="0" xfId="0" applyFont="1" applyBorder="1" applyAlignment="1" applyProtection="1">
      <alignment horizontal="center" vertical="center"/>
      <protection locked="0"/>
    </xf>
    <xf numFmtId="164" fontId="0" fillId="0" borderId="0" xfId="0" applyFont="1" applyBorder="1" applyAlignment="1" applyProtection="1">
      <alignment horizontal="right" vertical="center"/>
      <protection locked="0"/>
    </xf>
    <xf numFmtId="167" fontId="0" fillId="0" borderId="0" xfId="0" applyNumberFormat="1" applyFont="1" applyBorder="1" applyAlignment="1" applyProtection="1">
      <alignment horizontal="left" vertical="center" wrapText="1"/>
      <protection locked="0"/>
    </xf>
    <xf numFmtId="166" fontId="0" fillId="0" borderId="0" xfId="0" applyNumberFormat="1" applyFont="1" applyBorder="1" applyAlignment="1" applyProtection="1">
      <alignment horizontal="right" vertical="center"/>
      <protection locked="0"/>
    </xf>
    <xf numFmtId="167" fontId="0" fillId="0" borderId="0" xfId="0" applyNumberFormat="1" applyFont="1" applyBorder="1" applyAlignment="1" applyProtection="1">
      <alignment horizontal="center" vertical="center"/>
      <protection locked="0"/>
    </xf>
    <xf numFmtId="164" fontId="0" fillId="3" borderId="0" xfId="0" applyFont="1" applyFill="1" applyBorder="1" applyAlignment="1" applyProtection="1">
      <alignment horizontal="center" vertical="center"/>
      <protection locked="0"/>
    </xf>
    <xf numFmtId="169" fontId="0" fillId="0" borderId="0" xfId="0" applyNumberFormat="1" applyFont="1" applyBorder="1" applyAlignment="1" applyProtection="1">
      <alignment horizontal="center" vertical="center"/>
      <protection/>
    </xf>
    <xf numFmtId="164" fontId="0" fillId="0" borderId="0" xfId="0" applyFont="1" applyBorder="1" applyAlignment="1" applyProtection="1">
      <alignment horizontal="center" vertical="center"/>
      <protection/>
    </xf>
    <xf numFmtId="164" fontId="0" fillId="0" borderId="0" xfId="0" applyFont="1" applyBorder="1" applyAlignment="1">
      <alignment horizontal="center" vertical="center"/>
    </xf>
    <xf numFmtId="164" fontId="6" fillId="3" borderId="0" xfId="0" applyFont="1" applyFill="1" applyBorder="1" applyAlignment="1" applyProtection="1">
      <alignment horizontal="left" vertical="center" wrapText="1"/>
      <protection locked="0"/>
    </xf>
    <xf numFmtId="164" fontId="6" fillId="3" borderId="0" xfId="0" applyFont="1" applyFill="1" applyBorder="1" applyAlignment="1" applyProtection="1">
      <alignment horizontal="left" vertical="center"/>
      <protection locked="0"/>
    </xf>
    <xf numFmtId="169" fontId="91" fillId="3" borderId="0" xfId="0" applyNumberFormat="1" applyFont="1" applyFill="1" applyBorder="1" applyAlignment="1" applyProtection="1">
      <alignment horizontal="center" vertical="center" wrapText="1"/>
      <protection/>
    </xf>
    <xf numFmtId="164" fontId="0" fillId="3" borderId="0" xfId="0" applyFont="1" applyFill="1" applyBorder="1" applyAlignment="1">
      <alignment horizontal="center" vertical="center"/>
    </xf>
    <xf numFmtId="164" fontId="28" fillId="3" borderId="0" xfId="0" applyFont="1" applyFill="1" applyBorder="1" applyAlignment="1" applyProtection="1">
      <alignment horizontal="center" vertical="center"/>
      <protection locked="0"/>
    </xf>
    <xf numFmtId="166" fontId="28" fillId="3" borderId="0" xfId="0" applyNumberFormat="1" applyFont="1" applyFill="1" applyBorder="1" applyAlignment="1" applyProtection="1">
      <alignment horizontal="center" vertical="center"/>
      <protection locked="0"/>
    </xf>
    <xf numFmtId="167" fontId="91" fillId="3" borderId="0" xfId="0" applyNumberFormat="1" applyFont="1" applyFill="1" applyBorder="1" applyAlignment="1" applyProtection="1">
      <alignment horizontal="center" vertical="center"/>
      <protection locked="0"/>
    </xf>
    <xf numFmtId="169" fontId="28" fillId="3" borderId="0" xfId="0" applyNumberFormat="1" applyFont="1" applyFill="1" applyBorder="1" applyAlignment="1" applyProtection="1">
      <alignment horizontal="center" vertical="center"/>
      <protection/>
    </xf>
    <xf numFmtId="164" fontId="0" fillId="3" borderId="0" xfId="0" applyFont="1" applyFill="1" applyBorder="1" applyAlignment="1" applyProtection="1">
      <alignment horizontal="center" vertical="center"/>
      <protection/>
    </xf>
    <xf numFmtId="164" fontId="6" fillId="0" borderId="16" xfId="0" applyFont="1" applyBorder="1" applyAlignment="1" applyProtection="1">
      <alignment horizontal="center" vertical="center" wrapText="1"/>
      <protection locked="0"/>
    </xf>
    <xf numFmtId="164" fontId="6" fillId="4" borderId="16" xfId="0" applyFont="1" applyFill="1" applyBorder="1" applyAlignment="1" applyProtection="1">
      <alignment horizontal="center" vertical="center" wrapText="1"/>
      <protection locked="0"/>
    </xf>
    <xf numFmtId="164" fontId="6" fillId="3" borderId="0" xfId="0" applyFont="1" applyFill="1" applyBorder="1" applyAlignment="1" applyProtection="1">
      <alignment horizontal="center" vertical="center" wrapText="1"/>
      <protection locked="0"/>
    </xf>
    <xf numFmtId="164" fontId="6" fillId="4" borderId="16" xfId="0" applyFont="1" applyFill="1" applyBorder="1" applyAlignment="1" applyProtection="1">
      <alignment horizontal="center" vertical="center" wrapText="1"/>
      <protection/>
    </xf>
    <xf numFmtId="164" fontId="8" fillId="0" borderId="0" xfId="0" applyFont="1" applyBorder="1" applyAlignment="1">
      <alignment horizontal="center" vertical="center"/>
    </xf>
    <xf numFmtId="169" fontId="6" fillId="4" borderId="16" xfId="0" applyNumberFormat="1" applyFont="1" applyFill="1" applyBorder="1" applyAlignment="1" applyProtection="1">
      <alignment horizontal="center" vertical="center" wrapText="1"/>
      <protection/>
    </xf>
    <xf numFmtId="164" fontId="6" fillId="0" borderId="16" xfId="0" applyFont="1" applyBorder="1" applyAlignment="1" applyProtection="1">
      <alignment horizontal="center" vertical="center" wrapText="1"/>
      <protection/>
    </xf>
    <xf numFmtId="164" fontId="6" fillId="4" borderId="16" xfId="0" applyNumberFormat="1" applyFont="1" applyFill="1" applyBorder="1" applyAlignment="1" applyProtection="1">
      <alignment horizontal="center" vertical="center" wrapText="1"/>
      <protection/>
    </xf>
    <xf numFmtId="167" fontId="6" fillId="4" borderId="16" xfId="0" applyNumberFormat="1" applyFont="1" applyFill="1" applyBorder="1" applyAlignment="1" applyProtection="1">
      <alignment horizontal="center" vertical="center" wrapText="1"/>
      <protection/>
    </xf>
    <xf numFmtId="164" fontId="6" fillId="3" borderId="0" xfId="0" applyFont="1" applyFill="1" applyBorder="1" applyAlignment="1" applyProtection="1">
      <alignment horizontal="center" vertical="center" wrapText="1"/>
      <protection/>
    </xf>
    <xf numFmtId="164" fontId="6" fillId="4" borderId="16" xfId="0" applyNumberFormat="1" applyFont="1" applyFill="1" applyBorder="1" applyAlignment="1" applyProtection="1">
      <alignment horizontal="center" vertical="center"/>
      <protection/>
    </xf>
    <xf numFmtId="164" fontId="6" fillId="0" borderId="0" xfId="0" applyFont="1" applyBorder="1" applyAlignment="1" applyProtection="1">
      <alignment horizontal="center" vertical="center"/>
      <protection/>
    </xf>
    <xf numFmtId="164" fontId="28" fillId="0" borderId="16" xfId="0" applyFont="1" applyBorder="1" applyAlignment="1" applyProtection="1">
      <alignment horizontal="center" vertical="center" wrapText="1"/>
      <protection locked="0"/>
    </xf>
    <xf numFmtId="164" fontId="28" fillId="0" borderId="16" xfId="0" applyFont="1" applyBorder="1" applyAlignment="1" applyProtection="1">
      <alignment horizontal="right" vertical="center" wrapText="1"/>
      <protection locked="0"/>
    </xf>
    <xf numFmtId="167" fontId="28" fillId="0" borderId="16" xfId="0" applyNumberFormat="1" applyFont="1" applyBorder="1" applyAlignment="1" applyProtection="1">
      <alignment horizontal="left" vertical="center" wrapText="1"/>
      <protection locked="0"/>
    </xf>
    <xf numFmtId="166" fontId="28" fillId="0" borderId="16" xfId="0" applyNumberFormat="1" applyFont="1" applyBorder="1" applyAlignment="1" applyProtection="1">
      <alignment horizontal="right" vertical="center" wrapText="1"/>
      <protection locked="0"/>
    </xf>
    <xf numFmtId="167" fontId="93" fillId="3" borderId="16" xfId="0" applyNumberFormat="1" applyFont="1" applyFill="1" applyBorder="1" applyAlignment="1" applyProtection="1">
      <alignment horizontal="center" vertical="center"/>
      <protection locked="0"/>
    </xf>
    <xf numFmtId="164" fontId="93" fillId="3" borderId="52" xfId="0" applyFont="1" applyFill="1" applyBorder="1" applyAlignment="1" applyProtection="1">
      <alignment horizontal="center" vertical="center"/>
      <protection locked="0"/>
    </xf>
    <xf numFmtId="164" fontId="28" fillId="3" borderId="0" xfId="0" applyFont="1" applyFill="1" applyBorder="1" applyAlignment="1" applyProtection="1">
      <alignment horizontal="center" vertical="center" wrapText="1"/>
      <protection locked="0"/>
    </xf>
    <xf numFmtId="169" fontId="28" fillId="4" borderId="16" xfId="0" applyNumberFormat="1" applyFont="1" applyFill="1" applyBorder="1" applyAlignment="1" applyProtection="1">
      <alignment horizontal="center" vertical="center" wrapText="1"/>
      <protection/>
    </xf>
    <xf numFmtId="164" fontId="28" fillId="4" borderId="16" xfId="0" applyNumberFormat="1" applyFont="1" applyFill="1" applyBorder="1" applyAlignment="1" applyProtection="1">
      <alignment horizontal="center" vertical="center" wrapText="1"/>
      <protection/>
    </xf>
    <xf numFmtId="167" fontId="28" fillId="0" borderId="16" xfId="0" applyNumberFormat="1" applyFont="1" applyBorder="1" applyAlignment="1" applyProtection="1">
      <alignment horizontal="center" vertical="center" wrapText="1"/>
      <protection locked="0"/>
    </xf>
    <xf numFmtId="164" fontId="8" fillId="0" borderId="30" xfId="0" applyFont="1" applyBorder="1" applyAlignment="1" applyProtection="1">
      <alignment horizontal="left"/>
      <protection/>
    </xf>
    <xf numFmtId="164" fontId="0" fillId="0" borderId="76" xfId="0" applyFont="1" applyBorder="1" applyAlignment="1" applyProtection="1">
      <alignment horizontal="left"/>
      <protection locked="0"/>
    </xf>
    <xf numFmtId="164" fontId="28" fillId="0" borderId="16" xfId="0" applyFont="1" applyBorder="1" applyAlignment="1" applyProtection="1">
      <alignment horizontal="center" vertical="center"/>
      <protection locked="0"/>
    </xf>
    <xf numFmtId="164" fontId="28" fillId="0" borderId="16" xfId="0" applyFont="1" applyBorder="1" applyAlignment="1" applyProtection="1">
      <alignment horizontal="right" vertical="center"/>
      <protection locked="0"/>
    </xf>
    <xf numFmtId="164" fontId="0" fillId="0" borderId="77" xfId="0" applyFont="1" applyBorder="1" applyAlignment="1" applyProtection="1">
      <alignment horizontal="center" vertical="center"/>
      <protection locked="0"/>
    </xf>
    <xf numFmtId="164" fontId="8" fillId="0" borderId="77" xfId="0" applyFont="1" applyBorder="1" applyAlignment="1" applyProtection="1">
      <alignment horizontal="left"/>
      <protection/>
    </xf>
    <xf numFmtId="164" fontId="2" fillId="0" borderId="76" xfId="20" applyFont="1" applyBorder="1" applyAlignment="1" applyProtection="1">
      <alignment horizontal="left"/>
      <protection locked="0"/>
    </xf>
    <xf numFmtId="164" fontId="0" fillId="0" borderId="16" xfId="0" applyFont="1" applyBorder="1" applyAlignment="1" applyProtection="1">
      <alignment horizontal="center" vertical="center"/>
      <protection locked="0"/>
    </xf>
    <xf numFmtId="164" fontId="0" fillId="0" borderId="16" xfId="0" applyFont="1" applyBorder="1" applyAlignment="1" applyProtection="1">
      <alignment horizontal="right" vertical="center"/>
      <protection locked="0"/>
    </xf>
    <xf numFmtId="167" fontId="0" fillId="0" borderId="16" xfId="0" applyNumberFormat="1" applyFont="1" applyBorder="1" applyAlignment="1" applyProtection="1">
      <alignment horizontal="left" vertical="center" wrapText="1"/>
      <protection locked="0"/>
    </xf>
    <xf numFmtId="166" fontId="0" fillId="0" borderId="16" xfId="0" applyNumberFormat="1" applyFont="1" applyBorder="1" applyAlignment="1" applyProtection="1">
      <alignment horizontal="right" vertical="center"/>
      <protection locked="0"/>
    </xf>
    <xf numFmtId="164" fontId="0" fillId="0" borderId="16" xfId="0" applyFont="1" applyBorder="1" applyAlignment="1" applyProtection="1">
      <alignment horizontal="center" vertical="center" wrapText="1"/>
      <protection locked="0"/>
    </xf>
    <xf numFmtId="164" fontId="0" fillId="0" borderId="16" xfId="0" applyFont="1" applyBorder="1" applyAlignment="1" applyProtection="1">
      <alignment horizontal="right" vertical="center" wrapText="1"/>
      <protection locked="0"/>
    </xf>
    <xf numFmtId="166" fontId="0" fillId="0" borderId="16" xfId="0" applyNumberFormat="1" applyFont="1" applyBorder="1" applyAlignment="1" applyProtection="1">
      <alignment horizontal="right" vertical="center" wrapText="1"/>
      <protection locked="0"/>
    </xf>
    <xf numFmtId="164" fontId="0" fillId="3" borderId="0" xfId="0" applyFont="1" applyFill="1" applyBorder="1" applyAlignment="1" applyProtection="1">
      <alignment horizontal="center" vertical="center" wrapText="1"/>
      <protection locked="0"/>
    </xf>
    <xf numFmtId="164" fontId="0" fillId="0" borderId="78" xfId="0" applyFont="1" applyBorder="1" applyAlignment="1" applyProtection="1">
      <alignment horizontal="left"/>
      <protection locked="0"/>
    </xf>
    <xf numFmtId="164" fontId="0" fillId="0" borderId="0" xfId="0" applyFont="1" applyBorder="1" applyAlignment="1" applyProtection="1">
      <alignment horizontal="left"/>
      <protection locked="0"/>
    </xf>
    <xf numFmtId="164" fontId="0" fillId="0" borderId="75" xfId="0" applyFont="1" applyBorder="1" applyAlignment="1" applyProtection="1">
      <alignment horizontal="left"/>
      <protection locked="0"/>
    </xf>
    <xf numFmtId="164" fontId="0" fillId="0" borderId="46" xfId="0" applyFont="1" applyBorder="1" applyAlignment="1" applyProtection="1">
      <alignment horizontal="center" vertical="center"/>
      <protection locked="0"/>
    </xf>
    <xf numFmtId="169" fontId="6" fillId="3" borderId="16" xfId="0" applyNumberFormat="1" applyFont="1" applyFill="1" applyBorder="1" applyAlignment="1" applyProtection="1">
      <alignment horizontal="center" vertical="center" wrapText="1"/>
      <protection/>
    </xf>
  </cellXfs>
  <cellStyles count="13">
    <cellStyle name="Normal" xfId="0"/>
    <cellStyle name="Comma" xfId="15"/>
    <cellStyle name="Comma [0]" xfId="16"/>
    <cellStyle name="Currency" xfId="17"/>
    <cellStyle name="Currency [0]" xfId="18"/>
    <cellStyle name="Percent" xfId="19"/>
    <cellStyle name="Hyperlink" xfId="20"/>
    <cellStyle name="40% - Ênfase2 2" xfId="21"/>
    <cellStyle name="Hiperlink 2" xfId="22"/>
    <cellStyle name="Normal 2" xfId="23"/>
    <cellStyle name="Normal 3" xfId="24"/>
    <cellStyle name="Normal 4" xfId="25"/>
    <cellStyle name="Normal 4 2" xfId="26"/>
  </cellStyles>
  <dxfs count="4">
    <dxf>
      <font>
        <b/>
        <i val="0"/>
      </font>
      <fill>
        <patternFill patternType="solid">
          <fgColor rgb="FFD7E4BD"/>
          <bgColor rgb="FFC3D69B"/>
        </patternFill>
      </fill>
      <border/>
    </dxf>
    <dxf>
      <font>
        <b/>
        <i val="0"/>
      </font>
      <fill>
        <patternFill patternType="solid">
          <fgColor rgb="FFFAC090"/>
          <bgColor rgb="FFE6B9B8"/>
        </patternFill>
      </fill>
      <border/>
    </dxf>
    <dxf>
      <fill>
        <patternFill patternType="solid">
          <fgColor rgb="FFF5F79F"/>
          <bgColor rgb="FFFFFF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E6E0EC"/>
      <rgbColor rgb="000000FF"/>
      <rgbColor rgb="00FFFF00"/>
      <rgbColor rgb="00F2DCDB"/>
      <rgbColor rgb="00D9D9D9"/>
      <rgbColor rgb="00C00000"/>
      <rgbColor rgb="004F6228"/>
      <rgbColor rgb="00000080"/>
      <rgbColor rgb="0077933C"/>
      <rgbColor rgb="00604A7B"/>
      <rgbColor rgb="00215968"/>
      <rgbColor rgb="00C0C0C0"/>
      <rgbColor rgb="00808080"/>
      <rgbColor rgb="0095B3D7"/>
      <rgbColor rgb="00953735"/>
      <rgbColor rgb="00EBF1DE"/>
      <rgbColor rgb="00DCE6F2"/>
      <rgbColor rgb="00404040"/>
      <rgbColor rgb="00D99694"/>
      <rgbColor rgb="000070C0"/>
      <rgbColor rgb="00B9CDE5"/>
      <rgbColor rgb="00002060"/>
      <rgbColor rgb="00FDEADA"/>
      <rgbColor rgb="00C3D69B"/>
      <rgbColor rgb="00DDD9C3"/>
      <rgbColor rgb="007F7F7F"/>
      <rgbColor rgb="00948A54"/>
      <rgbColor rgb="00376092"/>
      <rgbColor rgb="001F497D"/>
      <rgbColor rgb="00BFBFBF"/>
      <rgbColor rgb="00F2F2F2"/>
      <rgbColor rgb="00D7E4BD"/>
      <rgbColor rgb="00F5F79F"/>
      <rgbColor rgb="008FBEE2"/>
      <rgbColor rgb="00E6B9B8"/>
      <rgbColor rgb="00B3A2C7"/>
      <rgbColor rgb="00FAC090"/>
      <rgbColor rgb="004F81BD"/>
      <rgbColor rgb="004BACC6"/>
      <rgbColor rgb="009BBB5A"/>
      <rgbColor rgb="00FCD5B5"/>
      <rgbColor rgb="00F79646"/>
      <rgbColor rgb="00E46C0A"/>
      <rgbColor rgb="008064A2"/>
      <rgbColor rgb="00878787"/>
      <rgbColor rgb="00003366"/>
      <rgbColor rgb="0031859C"/>
      <rgbColor rgb="0017375E"/>
      <rgbColor rgb="004A452A"/>
      <rgbColor rgb="00984807"/>
      <rgbColor rgb="00C0504D"/>
      <rgbColor rgb="00333399"/>
      <rgbColor rgb="0026262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na Unidade de Saúde em Jan-Abril/2022</a:t>
            </a:r>
          </a:p>
        </c:rich>
      </c:tx>
      <c:layout>
        <c:manualLayout>
          <c:xMode val="factor"/>
          <c:yMode val="factor"/>
          <c:x val="-0.02"/>
          <c:y val="-0.00075"/>
        </c:manualLayout>
      </c:layout>
      <c:spPr>
        <a:noFill/>
        <a:ln>
          <a:noFill/>
        </a:ln>
      </c:spPr>
    </c:title>
    <c:plotArea>
      <c:layout>
        <c:manualLayout>
          <c:xMode val="edge"/>
          <c:yMode val="edge"/>
          <c:x val="0.034"/>
          <c:y val="0.15725"/>
          <c:w val="0.89575"/>
          <c:h val="0.5525"/>
        </c:manualLayout>
      </c:layout>
      <c:barChart>
        <c:barDir val="col"/>
        <c:grouping val="clustered"/>
        <c:varyColors val="0"/>
        <c:ser>
          <c:idx val="0"/>
          <c:order val="0"/>
          <c:tx>
            <c:strRef>
              <c:f>'Q1(JAN-ABR)-2022'!$J$6:$J$9</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'Q1(JAN-ABR)-2022'!$J$10</c:f>
              <c:numCache/>
            </c:numRef>
          </c:val>
        </c:ser>
        <c:ser>
          <c:idx val="1"/>
          <c:order val="1"/>
          <c:tx>
            <c:strRef>
              <c:f>'Q1(JAN-ABR)-2022'!$K$6:$K$9</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'Q1(JAN-ABR)-2022'!$K$10</c:f>
              <c:numCache/>
            </c:numRef>
          </c:val>
        </c:ser>
        <c:ser>
          <c:idx val="2"/>
          <c:order val="2"/>
          <c:tx>
            <c:strRef>
              <c:f>'Q1(JAN-ABR)-2022'!$L$6:$L$9</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'Q1(JAN-ABR)-2022'!$L$10</c:f>
              <c:numCache/>
            </c:numRef>
          </c:val>
        </c:ser>
        <c:ser>
          <c:idx val="3"/>
          <c:order val="3"/>
          <c:tx>
            <c:strRef>
              <c:f>'Q1(JAN-ABR)-2022'!$M$6</c:f>
            </c:strRef>
          </c:tx>
          <c:spPr>
            <a:solidFill>
              <a:srgbClr val="1F497D"/>
            </a:solidFill>
            <a:ln w="3175">
              <a:solidFill>
                <a:srgbClr val="1F497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'Q1(JAN-ABR)-2022'!$M$10</c:f>
              <c:numCache/>
            </c:numRef>
          </c:val>
        </c:ser>
        <c:ser>
          <c:idx val="4"/>
          <c:order val="4"/>
          <c:tx>
            <c:strRef>
              <c:f>'Q1(JAN-ABR)-2022'!$P$6:$P$9</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General"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'Q1(JAN-ABR)-2022'!$P$10</c:f>
              <c:numCache/>
            </c:numRef>
          </c:val>
        </c:ser>
        <c:ser>
          <c:idx val="5"/>
          <c:order val="5"/>
          <c:tx>
            <c:strRef>
              <c:f>'Q1(JAN-ABR)-2022'!$Q$6:$Q$9</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'Q1(JAN-ABR)-2022'!$Q$10</c:f>
              <c:numCache/>
            </c:numRef>
          </c:val>
        </c:ser>
        <c:overlap val="-25"/>
        <c:axId val="7953911"/>
        <c:axId val="54197320"/>
      </c:barChart>
      <c:dateAx>
        <c:axId val="795391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4197320"/>
        <c:crosses val="autoZero"/>
        <c:auto val="0"/>
        <c:noMultiLvlLbl val="0"/>
      </c:dateAx>
      <c:valAx>
        <c:axId val="5419732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7953911"/>
        <c:crossesAt val="1"/>
        <c:crossBetween val="between"/>
        <c:dispUnits/>
      </c:valAx>
      <c:spPr>
        <a:ln w="3175">
          <a:noFill/>
        </a:ln>
      </c:spPr>
    </c:plotArea>
    <c:legend>
      <c:legendPos val="r"/>
      <c:layout>
        <c:manualLayout>
          <c:xMode val="edge"/>
          <c:yMode val="edge"/>
          <c:x val="0.027"/>
          <c:y val="0.78275"/>
          <c:w val="0.94825"/>
          <c:h val="0.16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em Mai-Ago/2022 x Estimados à iniciar em Jan-Abr/2023</a:t>
            </a:r>
          </a:p>
        </c:rich>
      </c:tx>
      <c:layout>
        <c:manualLayout>
          <c:xMode val="factor"/>
          <c:yMode val="factor"/>
          <c:x val="0.01025"/>
          <c:y val="0.00125"/>
        </c:manualLayout>
      </c:layout>
      <c:spPr>
        <a:noFill/>
        <a:ln>
          <a:noFill/>
        </a:ln>
      </c:spPr>
    </c:title>
    <c:plotArea>
      <c:layout>
        <c:manualLayout>
          <c:xMode val="edge"/>
          <c:yMode val="edge"/>
          <c:x val="0.06775"/>
          <c:y val="0.2035"/>
          <c:w val="0.86925"/>
          <c:h val="0.5897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948A54"/>
                    </a:solidFill>
                  </a:defRPr>
                </a:pPr>
              </a:p>
            </c:txPr>
            <c:showLegendKey val="0"/>
            <c:showVal val="1"/>
            <c:showBubbleSize val="0"/>
            <c:showCatName val="0"/>
            <c:showSerName val="0"/>
            <c:showPercent val="0"/>
            <c:separator>;</c:separator>
          </c:dLbls>
          <c:val>
            <c:numRef>
              <c:f>'Q2(MAI-AGO)-2022'!$K$10</c:f>
              <c:numCache/>
            </c:numRef>
          </c:val>
        </c:ser>
        <c:ser>
          <c:idx val="1"/>
          <c:order val="1"/>
          <c:tx>
            <c:strRef>
              <c:f>#N/A</c:f>
            </c:strRef>
          </c:tx>
          <c:spPr>
            <a:solidFill>
              <a:srgbClr val="F79646"/>
            </a:solidFill>
            <a:ln w="3175">
              <a:solidFill>
                <a:srgbClr val="F7964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'Q2(MAI-AGO)-2022'!$V$5</c:f>
              <c:numCache/>
            </c:numRef>
          </c:val>
        </c:ser>
        <c:overlap val="-25"/>
        <c:gapWidth val="75"/>
        <c:axId val="14420085"/>
        <c:axId val="35495526"/>
      </c:barChart>
      <c:dateAx>
        <c:axId val="1442008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5495526"/>
        <c:crosses val="autoZero"/>
        <c:auto val="0"/>
        <c:noMultiLvlLbl val="0"/>
      </c:dateAx>
      <c:valAx>
        <c:axId val="35495526"/>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4420085"/>
        <c:crossesAt val="1"/>
        <c:crossBetween val="between"/>
        <c:dispUnits/>
      </c:valAx>
      <c:spPr>
        <a:noFill/>
        <a:ln>
          <a:noFill/>
        </a:ln>
      </c:spPr>
    </c:plotArea>
    <c:legend>
      <c:legendPos val="r"/>
      <c:layout>
        <c:manualLayout>
          <c:xMode val="edge"/>
          <c:yMode val="edge"/>
          <c:x val="0"/>
          <c:y val="0.87075"/>
          <c:w val="1"/>
          <c:h val="0.085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faixa etária, na Unidade em Mai-Ago/2022</a:t>
            </a:r>
          </a:p>
        </c:rich>
      </c:tx>
      <c:layout>
        <c:manualLayout>
          <c:xMode val="factor"/>
          <c:yMode val="factor"/>
          <c:x val="-0.01"/>
          <c:y val="-0.0117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F79646"/>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9BBB5A"/>
              </a:solidFill>
              <a:ln w="3175">
                <a:noFill/>
              </a:ln>
            </c:spPr>
          </c:dPt>
          <c:dPt>
            <c:idx val="2"/>
            <c:spPr>
              <a:solidFill>
                <a:srgbClr val="8064A2"/>
              </a:solidFill>
              <a:ln w="3175">
                <a:noFill/>
              </a:ln>
            </c:spPr>
          </c:dPt>
          <c:dLbls>
            <c:numFmt formatCode="General" sourceLinked="1"/>
            <c:spPr>
              <a:noFill/>
              <a:ln>
                <a:noFill/>
              </a:ln>
            </c:spPr>
            <c:txPr>
              <a:bodyPr vert="horz" rot="0" anchor="ctr"/>
              <a:lstStyle/>
              <a:p>
                <a:pPr algn="ctr">
                  <a:defRPr lang="en-US" cap="none" sz="1400" b="1" i="0" u="none" baseline="0">
                    <a:solidFill>
                      <a:srgbClr val="17375E"/>
                    </a:solidFill>
                  </a:defRPr>
                </a:pPr>
              </a:p>
            </c:txPr>
            <c:showLegendKey val="0"/>
            <c:showVal val="0"/>
            <c:showBubbleSize val="0"/>
            <c:showCatName val="0"/>
            <c:showSerName val="0"/>
            <c:showLeaderLines val="0"/>
            <c:showPercent val="1"/>
            <c:separator>
</c:separator>
          </c:dLbls>
          <c:val>
            <c:numRef>
              <c:f>'Q2(MAI-AGO)-2022'!$G$10:$I$10</c:f>
              <c:numCache/>
            </c:numRef>
          </c:val>
        </c:ser>
      </c:pieChart>
      <c:spPr>
        <a:ln w="3175">
          <a:noFill/>
        </a:ln>
      </c:spPr>
    </c:plotArea>
    <c:legend>
      <c:legendPos val="r"/>
      <c:layout>
        <c:manualLayout>
          <c:xMode val="edge"/>
          <c:yMode val="edge"/>
          <c:x val="0.347"/>
          <c:y val="0.17825"/>
          <c:w val="0.301"/>
          <c:h val="0.06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Mai-Ago/2022</a:t>
            </a:r>
          </a:p>
        </c:rich>
      </c:tx>
      <c:layout>
        <c:manualLayout>
          <c:xMode val="factor"/>
          <c:yMode val="factor"/>
          <c:x val="-0.02375"/>
          <c:y val="0.001"/>
        </c:manualLayout>
      </c:layout>
      <c:spPr>
        <a:noFill/>
        <a:ln>
          <a:noFill/>
        </a:ln>
      </c:spPr>
    </c:title>
    <c:plotArea>
      <c:layout>
        <c:manualLayout>
          <c:xMode val="edge"/>
          <c:yMode val="edge"/>
          <c:x val="0.0265"/>
          <c:y val="0.2045"/>
          <c:w val="0.94775"/>
          <c:h val="0.65075"/>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'Q2(MAI-AGO)-2022'!$G$10</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'Q2(MAI-AGO)-2022'!$H$10</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'Q2(MAI-AGO)-2022'!$I$10</c:f>
              <c:numCache/>
            </c:numRef>
          </c:val>
        </c:ser>
        <c:overlap val="-25"/>
        <c:axId val="61559175"/>
        <c:axId val="63609560"/>
      </c:barChart>
      <c:dateAx>
        <c:axId val="6155917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3609560"/>
        <c:crosses val="autoZero"/>
        <c:auto val="0"/>
        <c:noMultiLvlLbl val="0"/>
      </c:dateAx>
      <c:valAx>
        <c:axId val="6360956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1559175"/>
        <c:crossesAt val="1"/>
        <c:crossBetween val="between"/>
        <c:dispUnits/>
      </c:valAx>
      <c:spPr>
        <a:ln w="3175">
          <a:noFill/>
        </a:ln>
      </c:spPr>
    </c:plotArea>
    <c:legend>
      <c:legendPos val="r"/>
      <c:layout>
        <c:manualLayout>
          <c:xMode val="edge"/>
          <c:yMode val="edge"/>
          <c:x val="0.0695"/>
          <c:y val="0.919"/>
          <c:w val="0.8645"/>
          <c:h val="0.05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sexo, na Unidade Mai-Ago/2022</a:t>
            </a:r>
          </a:p>
        </c:rich>
      </c:tx>
      <c:layout>
        <c:manualLayout>
          <c:xMode val="factor"/>
          <c:yMode val="factor"/>
          <c:x val="-0.003"/>
          <c:y val="-0.0032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'Q2(MAI-AGO)-2022'!$E$10:$F$10</c:f>
              <c:numCache/>
            </c:numRef>
          </c:val>
        </c:ser>
      </c:pieChart>
      <c:spPr>
        <a:ln w="3175">
          <a:noFill/>
        </a:ln>
      </c:spPr>
    </c:plotArea>
    <c:legend>
      <c:legendPos val="r"/>
      <c:layout>
        <c:manualLayout>
          <c:xMode val="edge"/>
          <c:yMode val="edge"/>
          <c:x val="0.4335"/>
          <c:y val="0.1825"/>
          <c:w val="0.111"/>
          <c:h val="0.06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Mai-Ago/2022</a:t>
            </a:r>
          </a:p>
        </c:rich>
      </c:tx>
      <c:layout>
        <c:manualLayout>
          <c:xMode val="factor"/>
          <c:yMode val="factor"/>
          <c:x val="0.0045"/>
          <c:y val="0.027"/>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'Q2(MAI-AGO)-2022'!$D$10</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'Q2(MAI-AGO)-2022'!$E$10</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'Q2(MAI-AGO)-2022'!$F$10</c:f>
              <c:numCache/>
            </c:numRef>
          </c:val>
        </c:ser>
        <c:overlap val="-25"/>
        <c:axId val="29860697"/>
        <c:axId val="53888010"/>
      </c:barChart>
      <c:dateAx>
        <c:axId val="2986069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3888010"/>
        <c:crosses val="autoZero"/>
        <c:auto val="0"/>
        <c:noMultiLvlLbl val="0"/>
      </c:dateAx>
      <c:valAx>
        <c:axId val="5388801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9860697"/>
        <c:crossesAt val="1"/>
        <c:crossBetween val="between"/>
        <c:dispUnits/>
      </c:valAx>
      <c:spPr>
        <a:ln w="3175">
          <a:noFill/>
        </a:ln>
      </c:spPr>
    </c:plotArea>
    <c:legend>
      <c:legendPos val="r"/>
      <c:layout>
        <c:manualLayout>
          <c:xMode val="edge"/>
          <c:yMode val="edge"/>
          <c:x val="0.0695"/>
          <c:y val="0.919"/>
          <c:w val="0.8645"/>
          <c:h val="0.05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Mai-Ago/2022</a:t>
            </a:r>
          </a:p>
        </c:rich>
      </c:tx>
      <c:layout>
        <c:manualLayout>
          <c:xMode val="factor"/>
          <c:yMode val="factor"/>
          <c:x val="-0.0135"/>
          <c:y val="0.00125"/>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'Q2(MAI-AGO)-2022'!$M$8:$M$9</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'Q2(MAI-AGO)-2022'!$M$10</c:f>
              <c:numCache/>
            </c:numRef>
          </c:val>
        </c:ser>
        <c:ser>
          <c:idx val="1"/>
          <c:order val="1"/>
          <c:tx>
            <c:strRef>
              <c:f>'Q2(MAI-AGO)-2022'!$N$8:$N$9</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'Q2(MAI-AGO)-2022'!$N$10</c:f>
              <c:numCache/>
            </c:numRef>
          </c:val>
        </c:ser>
        <c:ser>
          <c:idx val="2"/>
          <c:order val="2"/>
          <c:tx>
            <c:strRef>
              <c:f>'Q2(MAI-AGO)-2022'!$O$8:$O$9</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'Q2(MAI-AGO)-2022'!$O$10</c:f>
              <c:numCache/>
            </c:numRef>
          </c:val>
        </c:ser>
        <c:overlap val="-25"/>
        <c:axId val="23266795"/>
        <c:axId val="66331132"/>
      </c:barChart>
      <c:dateAx>
        <c:axId val="2326679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6331132"/>
        <c:crosses val="autoZero"/>
        <c:auto val="0"/>
        <c:noMultiLvlLbl val="0"/>
      </c:dateAx>
      <c:valAx>
        <c:axId val="6633113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3266795"/>
        <c:crossesAt val="1"/>
        <c:crossBetween val="between"/>
        <c:dispUnits/>
      </c:valAx>
      <c:spPr>
        <a:ln w="3175">
          <a:noFill/>
        </a:ln>
      </c:spPr>
    </c:plotArea>
    <c:legend>
      <c:legendPos val="r"/>
      <c:layout>
        <c:manualLayout>
          <c:xMode val="edge"/>
          <c:yMode val="edge"/>
          <c:x val="0.0695"/>
          <c:y val="0.919"/>
          <c:w val="0.8645"/>
          <c:h val="0.05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de tratamento para cessação do tabagismo no SUS no Município em Mai-Ago/2022</a:t>
            </a:r>
          </a:p>
        </c:rich>
      </c:tx>
      <c:layout>
        <c:manualLayout>
          <c:xMode val="factor"/>
          <c:yMode val="factor"/>
          <c:x val="0.028"/>
          <c:y val="-0.002"/>
        </c:manualLayout>
      </c:layout>
      <c:spPr>
        <a:noFill/>
        <a:ln>
          <a:noFill/>
        </a:ln>
      </c:spPr>
    </c:title>
    <c:plotArea>
      <c:layout>
        <c:manualLayout>
          <c:xMode val="edge"/>
          <c:yMode val="edge"/>
          <c:x val="0.04175"/>
          <c:y val="0.20075"/>
          <c:w val="0.8695"/>
          <c:h val="0.56525"/>
        </c:manualLayout>
      </c:layout>
      <c:barChart>
        <c:barDir val="col"/>
        <c:grouping val="clustered"/>
        <c:varyColors val="0"/>
        <c:ser>
          <c:idx val="0"/>
          <c:order val="0"/>
          <c:tx>
            <c:strRef>
              <c:f>'RESUMO ANUAL'!$X$3:$X$4</c:f>
            </c:strRef>
          </c:tx>
          <c:spPr>
            <a:solidFill>
              <a:srgbClr val="4F81BD"/>
            </a:solidFill>
            <a:ln w="38100">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ANUAL'!$X$6</c:f>
              <c:numCache/>
            </c:numRef>
          </c:val>
        </c:ser>
        <c:ser>
          <c:idx val="1"/>
          <c:order val="1"/>
          <c:tx>
            <c:strRef>
              <c:f>'RESUMO ANUAL'!$Y$3:$Y$4</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ANUAL'!$Y$6</c:f>
              <c:numCache/>
            </c:numRef>
          </c:val>
        </c:ser>
        <c:ser>
          <c:idx val="2"/>
          <c:order val="2"/>
          <c:tx>
            <c:strRef>
              <c:f>'RESUMO ANUAL'!$Z$3:$Z$4</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ANUAL'!$Z$6</c:f>
              <c:numCache/>
            </c:numRef>
          </c:val>
        </c:ser>
        <c:overlap val="-25"/>
        <c:gapWidth val="75"/>
        <c:axId val="28999997"/>
        <c:axId val="11713710"/>
      </c:barChart>
      <c:dateAx>
        <c:axId val="2899999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1713710"/>
        <c:crosses val="autoZero"/>
        <c:auto val="0"/>
        <c:noMultiLvlLbl val="0"/>
      </c:dateAx>
      <c:valAx>
        <c:axId val="11713710"/>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8999997"/>
        <c:crossesAt val="1"/>
        <c:crossBetween val="between"/>
        <c:dispUnits/>
      </c:valAx>
      <c:spPr>
        <a:noFill/>
        <a:ln>
          <a:noFill/>
        </a:ln>
      </c:spPr>
    </c:plotArea>
    <c:legend>
      <c:legendPos val="r"/>
      <c:layout>
        <c:manualLayout>
          <c:xMode val="edge"/>
          <c:yMode val="edge"/>
          <c:x val="0"/>
          <c:y val="0.83875"/>
          <c:w val="0.9705"/>
          <c:h val="0.13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na Unidade de Saúde em Set-Dez/2022</a:t>
            </a:r>
          </a:p>
        </c:rich>
      </c:tx>
      <c:layout>
        <c:manualLayout>
          <c:xMode val="factor"/>
          <c:yMode val="factor"/>
          <c:x val="-0.0225"/>
          <c:y val="-0.001"/>
        </c:manualLayout>
      </c:layout>
      <c:spPr>
        <a:noFill/>
        <a:ln>
          <a:noFill/>
        </a:ln>
      </c:spPr>
    </c:title>
    <c:plotArea>
      <c:layout>
        <c:manualLayout>
          <c:xMode val="edge"/>
          <c:yMode val="edge"/>
          <c:x val="0.034"/>
          <c:y val="0.15725"/>
          <c:w val="0.8955"/>
          <c:h val="0.5525"/>
        </c:manualLayout>
      </c:layout>
      <c:barChart>
        <c:barDir val="col"/>
        <c:grouping val="clustered"/>
        <c:varyColors val="0"/>
        <c:ser>
          <c:idx val="0"/>
          <c:order val="0"/>
          <c:tx>
            <c:strRef>
              <c:f>'Q3(SET-DEZ)-2022'!$J$6:$J$9</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'Q3(SET-DEZ)-2022'!$J$10</c:f>
              <c:numCache/>
            </c:numRef>
          </c:val>
        </c:ser>
        <c:ser>
          <c:idx val="1"/>
          <c:order val="1"/>
          <c:tx>
            <c:strRef>
              <c:f>'Q3(SET-DEZ)-2022'!$K$6:$K$9</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'Q3(SET-DEZ)-2022'!$K$10</c:f>
              <c:numCache/>
            </c:numRef>
          </c:val>
        </c:ser>
        <c:ser>
          <c:idx val="2"/>
          <c:order val="2"/>
          <c:tx>
            <c:strRef>
              <c:f>'Q3(SET-DEZ)-2022'!$L$6:$L$9</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'Q3(SET-DEZ)-2022'!$L$10</c:f>
              <c:numCache/>
            </c:numRef>
          </c:val>
        </c:ser>
        <c:ser>
          <c:idx val="3"/>
          <c:order val="3"/>
          <c:tx>
            <c:strRef>
              <c:f>'Q3(SET-DEZ)-2022'!$M$6</c:f>
            </c:strRef>
          </c:tx>
          <c:spPr>
            <a:solidFill>
              <a:srgbClr val="1F497D"/>
            </a:solidFill>
            <a:ln w="3175">
              <a:solidFill>
                <a:srgbClr val="1F497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'Q3(SET-DEZ)-2022'!$M$10</c:f>
              <c:numCache/>
            </c:numRef>
          </c:val>
        </c:ser>
        <c:ser>
          <c:idx val="4"/>
          <c:order val="4"/>
          <c:tx>
            <c:strRef>
              <c:f>'Q3(SET-DEZ)-2022'!$P$6:$P$9</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General"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'Q3(SET-DEZ)-2022'!$P$10</c:f>
              <c:numCache/>
            </c:numRef>
          </c:val>
        </c:ser>
        <c:ser>
          <c:idx val="5"/>
          <c:order val="5"/>
          <c:tx>
            <c:strRef>
              <c:f>'Q3(SET-DEZ)-2022'!$Q$6:$Q$9</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'Q3(SET-DEZ)-2022'!$Q$10</c:f>
              <c:numCache/>
            </c:numRef>
          </c:val>
        </c:ser>
        <c:overlap val="-25"/>
        <c:axId val="37100879"/>
        <c:axId val="6003744"/>
      </c:barChart>
      <c:dateAx>
        <c:axId val="3710087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003744"/>
        <c:crosses val="autoZero"/>
        <c:auto val="0"/>
        <c:noMultiLvlLbl val="0"/>
      </c:dateAx>
      <c:valAx>
        <c:axId val="600374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7100879"/>
        <c:crossesAt val="1"/>
        <c:crossBetween val="between"/>
        <c:dispUnits/>
      </c:valAx>
      <c:spPr>
        <a:ln w="3175">
          <a:noFill/>
        </a:ln>
      </c:spPr>
    </c:plotArea>
    <c:legend>
      <c:legendPos val="r"/>
      <c:layout>
        <c:manualLayout>
          <c:xMode val="edge"/>
          <c:yMode val="edge"/>
          <c:x val="0.027"/>
          <c:y val="0.78275"/>
          <c:w val="0.948"/>
          <c:h val="0.16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em Set-Dez/2022
x Estimados à iniciar em Mai-Ago/2023</a:t>
            </a:r>
          </a:p>
        </c:rich>
      </c:tx>
      <c:layout>
        <c:manualLayout>
          <c:xMode val="factor"/>
          <c:yMode val="factor"/>
          <c:x val="-0.0605"/>
          <c:y val="0.0015"/>
        </c:manualLayout>
      </c:layout>
      <c:spPr>
        <a:noFill/>
        <a:ln>
          <a:noFill/>
        </a:ln>
      </c:spPr>
    </c:title>
    <c:plotArea>
      <c:layout>
        <c:manualLayout>
          <c:xMode val="edge"/>
          <c:yMode val="edge"/>
          <c:x val="0.0675"/>
          <c:y val="0.20375"/>
          <c:w val="0.86925"/>
          <c:h val="0.589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948A54"/>
                    </a:solidFill>
                  </a:defRPr>
                </a:pPr>
              </a:p>
            </c:txPr>
            <c:showLegendKey val="0"/>
            <c:showVal val="1"/>
            <c:showBubbleSize val="0"/>
            <c:showCatName val="0"/>
            <c:showSerName val="0"/>
            <c:showPercent val="0"/>
            <c:separator>;</c:separator>
          </c:dLbls>
          <c:val>
            <c:numRef>
              <c:f>'Q3(SET-DEZ)-2022'!$K$10</c:f>
              <c:numCache/>
            </c:numRef>
          </c:val>
        </c:ser>
        <c:ser>
          <c:idx val="1"/>
          <c:order val="1"/>
          <c:tx>
            <c:strRef>
              <c:f>#N/A</c:f>
            </c:strRef>
          </c:tx>
          <c:spPr>
            <a:solidFill>
              <a:srgbClr val="F79646"/>
            </a:solidFill>
            <a:ln w="3175">
              <a:solidFill>
                <a:srgbClr val="F7964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'Q3(SET-DEZ)-2022'!$V$5</c:f>
              <c:numCache/>
            </c:numRef>
          </c:val>
        </c:ser>
        <c:overlap val="-25"/>
        <c:gapWidth val="75"/>
        <c:axId val="25748001"/>
        <c:axId val="53692498"/>
      </c:barChart>
      <c:dateAx>
        <c:axId val="2574800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3692498"/>
        <c:crosses val="autoZero"/>
        <c:auto val="0"/>
        <c:noMultiLvlLbl val="0"/>
      </c:dateAx>
      <c:valAx>
        <c:axId val="53692498"/>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5748001"/>
        <c:crossesAt val="1"/>
        <c:crossBetween val="between"/>
        <c:dispUnits/>
      </c:valAx>
      <c:spPr>
        <a:noFill/>
        <a:ln>
          <a:noFill/>
        </a:ln>
      </c:spPr>
    </c:plotArea>
    <c:legend>
      <c:legendPos val="r"/>
      <c:layout>
        <c:manualLayout>
          <c:xMode val="edge"/>
          <c:yMode val="edge"/>
          <c:x val="0"/>
          <c:y val="0.8705"/>
          <c:w val="1"/>
          <c:h val="0.085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faixa etária, na Unidade em em Set-Dez/2022</a:t>
            </a:r>
          </a:p>
        </c:rich>
      </c:tx>
      <c:layout>
        <c:manualLayout>
          <c:xMode val="factor"/>
          <c:yMode val="factor"/>
          <c:x val="-0.01575"/>
          <c:y val="-0.0115"/>
        </c:manualLayout>
      </c:layout>
      <c:spPr>
        <a:noFill/>
        <a:ln>
          <a:noFill/>
        </a:ln>
      </c:spPr>
    </c:title>
    <c:plotArea>
      <c:layout>
        <c:manualLayout>
          <c:xMode val="edge"/>
          <c:yMode val="edge"/>
          <c:x val="0.25975"/>
          <c:y val="0.2665"/>
          <c:w val="0.474"/>
          <c:h val="0.69575"/>
        </c:manualLayout>
      </c:layout>
      <c:pieChart>
        <c:varyColors val="1"/>
        <c:ser>
          <c:idx val="0"/>
          <c:order val="0"/>
          <c:spPr>
            <a:solidFill>
              <a:srgbClr val="F79646"/>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9BBB5A"/>
              </a:solidFill>
              <a:ln w="3175">
                <a:noFill/>
              </a:ln>
            </c:spPr>
          </c:dPt>
          <c:dPt>
            <c:idx val="2"/>
            <c:spPr>
              <a:solidFill>
                <a:srgbClr val="8064A2"/>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'Q3(SET-DEZ)-2022'!$G$10:$I$10</c:f>
              <c:numCache/>
            </c:numRef>
          </c:val>
        </c:ser>
      </c:pieChart>
      <c:spPr>
        <a:ln w="3175">
          <a:noFill/>
        </a:ln>
      </c:spPr>
    </c:plotArea>
    <c:legend>
      <c:legendPos val="r"/>
      <c:layout>
        <c:manualLayout>
          <c:xMode val="edge"/>
          <c:yMode val="edge"/>
          <c:x val="0.347"/>
          <c:y val="0.1785"/>
          <c:w val="0.301"/>
          <c:h val="0.06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em Jan-Abril/2022 x Estimados à iniciar em Set-Dez/2022</a:t>
            </a:r>
          </a:p>
        </c:rich>
      </c:tx>
      <c:layout>
        <c:manualLayout>
          <c:xMode val="factor"/>
          <c:yMode val="factor"/>
          <c:x val="-0.009"/>
          <c:y val="0.00125"/>
        </c:manualLayout>
      </c:layout>
      <c:spPr>
        <a:noFill/>
        <a:ln>
          <a:noFill/>
        </a:ln>
      </c:spPr>
    </c:title>
    <c:plotArea>
      <c:layout>
        <c:manualLayout>
          <c:xMode val="edge"/>
          <c:yMode val="edge"/>
          <c:x val="0.06775"/>
          <c:y val="0.2035"/>
          <c:w val="0.8695"/>
          <c:h val="0.589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948A54"/>
                    </a:solidFill>
                  </a:defRPr>
                </a:pPr>
              </a:p>
            </c:txPr>
            <c:showLegendKey val="0"/>
            <c:showVal val="1"/>
            <c:showBubbleSize val="0"/>
            <c:showCatName val="0"/>
            <c:showSerName val="0"/>
            <c:showPercent val="0"/>
            <c:separator>;</c:separator>
          </c:dLbls>
          <c:val>
            <c:numRef>
              <c:f>'Q1(JAN-ABR)-2022'!$K$10</c:f>
              <c:numCache/>
            </c:numRef>
          </c:val>
        </c:ser>
        <c:ser>
          <c:idx val="1"/>
          <c:order val="1"/>
          <c:tx>
            <c:strRef>
              <c:f>#N/A</c:f>
            </c:strRef>
          </c:tx>
          <c:spPr>
            <a:solidFill>
              <a:srgbClr val="F79646"/>
            </a:solidFill>
            <a:ln w="3175">
              <a:solidFill>
                <a:srgbClr val="F7964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'Q1(JAN-ABR)-2022'!$V$5</c:f>
              <c:numCache/>
            </c:numRef>
          </c:val>
        </c:ser>
        <c:overlap val="-25"/>
        <c:gapWidth val="75"/>
        <c:axId val="38422985"/>
        <c:axId val="3678074"/>
      </c:barChart>
      <c:dateAx>
        <c:axId val="3842298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678074"/>
        <c:crosses val="autoZero"/>
        <c:auto val="0"/>
        <c:noMultiLvlLbl val="0"/>
      </c:dateAx>
      <c:valAx>
        <c:axId val="3678074"/>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8422985"/>
        <c:crossesAt val="1"/>
        <c:crossBetween val="between"/>
        <c:dispUnits/>
      </c:valAx>
      <c:spPr>
        <a:noFill/>
        <a:ln>
          <a:noFill/>
        </a:ln>
      </c:spPr>
    </c:plotArea>
    <c:legend>
      <c:legendPos val="r"/>
      <c:layout>
        <c:manualLayout>
          <c:xMode val="edge"/>
          <c:yMode val="edge"/>
          <c:x val="0"/>
          <c:y val="0.87075"/>
          <c:w val="1"/>
          <c:h val="0.085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em Set-Dez/2022</a:t>
            </a:r>
          </a:p>
        </c:rich>
      </c:tx>
      <c:layout>
        <c:manualLayout>
          <c:xMode val="factor"/>
          <c:yMode val="factor"/>
          <c:x val="-0.027"/>
          <c:y val="0.0015"/>
        </c:manualLayout>
      </c:layout>
      <c:spPr>
        <a:noFill/>
        <a:ln>
          <a:noFill/>
        </a:ln>
      </c:spPr>
    </c:title>
    <c:plotArea>
      <c:layout>
        <c:manualLayout>
          <c:xMode val="edge"/>
          <c:yMode val="edge"/>
          <c:x val="0.0265"/>
          <c:y val="0.20475"/>
          <c:w val="0.9475"/>
          <c:h val="0.65075"/>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'Q3(SET-DEZ)-2022'!$G$10</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'Q3(SET-DEZ)-2022'!$H$10</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'Q3(SET-DEZ)-2022'!$I$10</c:f>
              <c:numCache/>
            </c:numRef>
          </c:val>
        </c:ser>
        <c:overlap val="-25"/>
        <c:axId val="13686707"/>
        <c:axId val="66668868"/>
      </c:barChart>
      <c:dateAx>
        <c:axId val="1368670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6668868"/>
        <c:crosses val="autoZero"/>
        <c:auto val="0"/>
        <c:noMultiLvlLbl val="0"/>
      </c:dateAx>
      <c:valAx>
        <c:axId val="66668868"/>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3686707"/>
        <c:crossesAt val="1"/>
        <c:crossBetween val="between"/>
        <c:dispUnits/>
      </c:valAx>
      <c:spPr>
        <a:ln w="3175">
          <a:noFill/>
        </a:ln>
      </c:spPr>
    </c:plotArea>
    <c:legend>
      <c:legendPos val="r"/>
      <c:layout>
        <c:manualLayout>
          <c:xMode val="edge"/>
          <c:yMode val="edge"/>
          <c:x val="0.0695"/>
          <c:y val="0.91875"/>
          <c:w val="0.86425"/>
          <c:h val="0.05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sexo, na Unidade em Set-Dez/2022</a:t>
            </a:r>
          </a:p>
        </c:rich>
      </c:tx>
      <c:layout>
        <c:manualLayout>
          <c:xMode val="factor"/>
          <c:yMode val="factor"/>
          <c:x val="-0.00525"/>
          <c:y val="-0.0027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'Q3(SET-DEZ)-2022'!$E$10:$F$10</c:f>
              <c:numCache/>
            </c:numRef>
          </c:val>
        </c:ser>
      </c:pieChart>
      <c:spPr>
        <a:ln w="3175">
          <a:noFill/>
        </a:ln>
      </c:spPr>
    </c:plotArea>
    <c:legend>
      <c:legendPos val="r"/>
      <c:layout>
        <c:manualLayout>
          <c:xMode val="edge"/>
          <c:yMode val="edge"/>
          <c:x val="0.43325"/>
          <c:y val="0.18275"/>
          <c:w val="0.111"/>
          <c:h val="0.06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Set-Dez/2022</a:t>
            </a:r>
          </a:p>
        </c:rich>
      </c:tx>
      <c:layout>
        <c:manualLayout>
          <c:xMode val="factor"/>
          <c:yMode val="factor"/>
          <c:x val="0.002"/>
          <c:y val="0.027"/>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'Q3(SET-DEZ)-2022'!$D$10</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'Q3(SET-DEZ)-2022'!$E$10</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'Q3(SET-DEZ)-2022'!$F$10</c:f>
              <c:numCache/>
            </c:numRef>
          </c:val>
        </c:ser>
        <c:overlap val="-25"/>
        <c:axId val="45549061"/>
        <c:axId val="17311478"/>
      </c:barChart>
      <c:dateAx>
        <c:axId val="4554906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7311478"/>
        <c:crosses val="autoZero"/>
        <c:auto val="0"/>
        <c:noMultiLvlLbl val="0"/>
      </c:dateAx>
      <c:valAx>
        <c:axId val="17311478"/>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5549061"/>
        <c:crossesAt val="1"/>
        <c:crossBetween val="between"/>
        <c:dispUnits/>
      </c:valAx>
      <c:spPr>
        <a:ln w="3175">
          <a:noFill/>
        </a:ln>
      </c:spPr>
    </c:plotArea>
    <c:legend>
      <c:legendPos val="r"/>
      <c:layout>
        <c:manualLayout>
          <c:xMode val="edge"/>
          <c:yMode val="edge"/>
          <c:x val="0.0695"/>
          <c:y val="0.91875"/>
          <c:w val="0.86425"/>
          <c:h val="0.05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Set-Dez/2022</a:t>
            </a:r>
          </a:p>
        </c:rich>
      </c:tx>
      <c:layout>
        <c:manualLayout>
          <c:xMode val="factor"/>
          <c:yMode val="factor"/>
          <c:x val="-0.013"/>
          <c:y val="0.00175"/>
        </c:manualLayout>
      </c:layout>
      <c:spPr>
        <a:noFill/>
        <a:ln>
          <a:noFill/>
        </a:ln>
      </c:spPr>
    </c:title>
    <c:plotArea>
      <c:layout>
        <c:manualLayout>
          <c:xMode val="edge"/>
          <c:yMode val="edge"/>
          <c:x val="0.02625"/>
          <c:y val="0.20475"/>
          <c:w val="0.9475"/>
          <c:h val="0.6505"/>
        </c:manualLayout>
      </c:layout>
      <c:barChart>
        <c:barDir val="col"/>
        <c:grouping val="clustered"/>
        <c:varyColors val="0"/>
        <c:ser>
          <c:idx val="0"/>
          <c:order val="0"/>
          <c:tx>
            <c:strRef>
              <c:f>'Q3(SET-DEZ)-2022'!$M$8</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'Q3(SET-DEZ)-2022'!$M$10</c:f>
              <c:numCache/>
            </c:numRef>
          </c:val>
        </c:ser>
        <c:ser>
          <c:idx val="1"/>
          <c:order val="1"/>
          <c:tx>
            <c:strRef>
              <c:f>'Q3(SET-DEZ)-2022'!$N$8</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'Q3(SET-DEZ)-2022'!$N$10</c:f>
              <c:numCache/>
            </c:numRef>
          </c:val>
        </c:ser>
        <c:ser>
          <c:idx val="2"/>
          <c:order val="2"/>
          <c:tx>
            <c:strRef>
              <c:f>'Q3(SET-DEZ)-2022'!$O$8</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'Q3(SET-DEZ)-2022'!$O$10</c:f>
              <c:numCache/>
            </c:numRef>
          </c:val>
        </c:ser>
        <c:overlap val="-25"/>
        <c:axId val="42956055"/>
        <c:axId val="24471912"/>
      </c:barChart>
      <c:dateAx>
        <c:axId val="4295605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4471912"/>
        <c:crosses val="autoZero"/>
        <c:auto val="0"/>
        <c:noMultiLvlLbl val="0"/>
      </c:dateAx>
      <c:valAx>
        <c:axId val="2447191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2956055"/>
        <c:crossesAt val="1"/>
        <c:crossBetween val="between"/>
        <c:dispUnits/>
      </c:valAx>
      <c:spPr>
        <a:ln w="3175">
          <a:noFill/>
        </a:ln>
      </c:spPr>
    </c:plotArea>
    <c:legend>
      <c:legendPos val="r"/>
      <c:layout>
        <c:manualLayout>
          <c:xMode val="edge"/>
          <c:yMode val="edge"/>
          <c:x val="0.0695"/>
          <c:y val="0.9185"/>
          <c:w val="0.86425"/>
          <c:h val="0.05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de tratamento para cessação do tabagismo no SUS no Município em Set-Dez/2022</a:t>
            </a:r>
          </a:p>
        </c:rich>
      </c:tx>
      <c:layout>
        <c:manualLayout>
          <c:xMode val="factor"/>
          <c:yMode val="factor"/>
          <c:x val="0.028"/>
          <c:y val="-0.00225"/>
        </c:manualLayout>
      </c:layout>
      <c:spPr>
        <a:noFill/>
        <a:ln>
          <a:noFill/>
        </a:ln>
      </c:spPr>
    </c:title>
    <c:plotArea>
      <c:layout>
        <c:manualLayout>
          <c:xMode val="edge"/>
          <c:yMode val="edge"/>
          <c:x val="0.04175"/>
          <c:y val="0.20075"/>
          <c:w val="0.8695"/>
          <c:h val="0.5655"/>
        </c:manualLayout>
      </c:layout>
      <c:barChart>
        <c:barDir val="col"/>
        <c:grouping val="clustered"/>
        <c:varyColors val="0"/>
        <c:ser>
          <c:idx val="0"/>
          <c:order val="0"/>
          <c:tx>
            <c:strRef>
              <c:f>'RESUMO ANUAL'!$X$3:$X$4</c:f>
            </c:strRef>
          </c:tx>
          <c:spPr>
            <a:solidFill>
              <a:srgbClr val="4F81BD"/>
            </a:solidFill>
            <a:ln w="38100">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ANUAL'!$X$7</c:f>
              <c:numCache/>
            </c:numRef>
          </c:val>
        </c:ser>
        <c:ser>
          <c:idx val="1"/>
          <c:order val="1"/>
          <c:tx>
            <c:strRef>
              <c:f>'RESUMO ANUAL'!$Y$3:$Y$4</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ANUAL'!$Y$7</c:f>
              <c:numCache/>
            </c:numRef>
          </c:val>
        </c:ser>
        <c:ser>
          <c:idx val="2"/>
          <c:order val="2"/>
          <c:tx>
            <c:strRef>
              <c:f>'RESUMO ANUAL'!$Z$3:$Z$4</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ANUAL'!$Z$7</c:f>
              <c:numCache/>
            </c:numRef>
          </c:val>
        </c:ser>
        <c:overlap val="-25"/>
        <c:gapWidth val="75"/>
        <c:axId val="58273001"/>
        <c:axId val="36804762"/>
      </c:barChart>
      <c:dateAx>
        <c:axId val="5827300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6804762"/>
        <c:crosses val="autoZero"/>
        <c:auto val="0"/>
        <c:noMultiLvlLbl val="0"/>
      </c:dateAx>
      <c:valAx>
        <c:axId val="36804762"/>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8273001"/>
        <c:crossesAt val="1"/>
        <c:crossBetween val="between"/>
        <c:dispUnits/>
      </c:valAx>
      <c:spPr>
        <a:noFill/>
        <a:ln>
          <a:noFill/>
        </a:ln>
      </c:spPr>
    </c:plotArea>
    <c:legend>
      <c:legendPos val="r"/>
      <c:layout>
        <c:manualLayout>
          <c:xMode val="edge"/>
          <c:yMode val="edge"/>
          <c:x val="0"/>
          <c:y val="0.839"/>
          <c:w val="0.9705"/>
          <c:h val="0.134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para cessação do Tabagismo, frequentando sessões estruturadas,  na Unidade de Saúde, por quadrimestre, em 2022</a:t>
            </a:r>
          </a:p>
        </c:rich>
      </c:tx>
      <c:layout/>
      <c:spPr>
        <a:noFill/>
        <a:ln>
          <a:noFill/>
        </a:ln>
      </c:spPr>
    </c:title>
    <c:plotArea>
      <c:layout>
        <c:manualLayout>
          <c:xMode val="edge"/>
          <c:yMode val="edge"/>
          <c:x val="0.00975"/>
          <c:y val="0.19525"/>
          <c:w val="0.96975"/>
          <c:h val="0.6515"/>
        </c:manualLayout>
      </c:layout>
      <c:lineChart>
        <c:grouping val="standard"/>
        <c:varyColors val="0"/>
        <c:ser>
          <c:idx val="0"/>
          <c:order val="0"/>
          <c:tx>
            <c:strRef>
              <c:f>#N/A</c:f>
            </c:strRef>
          </c:tx>
          <c:spPr>
            <a:ln w="38100">
              <a:solidFill>
                <a:srgbClr val="4A452A"/>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4A452A"/>
              </a:solidFill>
              <a:ln>
                <a:solidFill>
                  <a:srgbClr val="4A452A"/>
                </a:solidFill>
              </a:ln>
            </c:spPr>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ANUAL'!$L$5:$L$7</c:f>
              <c:numCache/>
            </c:numRef>
          </c:val>
          <c:smooth val="0"/>
        </c:ser>
        <c:marker val="1"/>
        <c:axId val="58602875"/>
        <c:axId val="52968588"/>
      </c:lineChart>
      <c:dateAx>
        <c:axId val="5860287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52968588"/>
        <c:crosses val="autoZero"/>
        <c:auto val="0"/>
        <c:noMultiLvlLbl val="0"/>
      </c:dateAx>
      <c:valAx>
        <c:axId val="52968588"/>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8602875"/>
        <c:crossesAt val="1"/>
        <c:crossBetween val="midCat"/>
        <c:dispUnits/>
      </c:valAx>
      <c:spPr>
        <a:gradFill rotWithShape="1">
          <a:gsLst>
            <a:gs pos="0">
              <a:srgbClr val="F2DCDB"/>
            </a:gs>
            <a:gs pos="50000">
              <a:srgbClr val="F2DCDB"/>
            </a:gs>
            <a:gs pos="100000">
              <a:srgbClr val="F2DCDB"/>
            </a:gs>
          </a:gsLst>
          <a:lin ang="5400000" scaled="1"/>
        </a:gradFill>
        <a:ln w="3175">
          <a:noFill/>
        </a:ln>
      </c:spPr>
    </c:plotArea>
    <c:legend>
      <c:legendPos val="r"/>
      <c:layout>
        <c:manualLayout>
          <c:xMode val="edge"/>
          <c:yMode val="edge"/>
          <c:x val="0.12025"/>
          <c:y val="0.86"/>
          <c:w val="0.74875"/>
          <c:h val="0.113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do Tratamento para Cessação do Tabagismo, na Unidade de Saúde, por quadrimestre, em 2022</a:t>
            </a:r>
          </a:p>
        </c:rich>
      </c:tx>
      <c:layout/>
      <c:spPr>
        <a:noFill/>
        <a:ln>
          <a:noFill/>
        </a:ln>
      </c:spPr>
    </c:title>
    <c:plotArea>
      <c:layout>
        <c:manualLayout>
          <c:xMode val="edge"/>
          <c:yMode val="edge"/>
          <c:x val="0.01"/>
          <c:y val="0.15"/>
          <c:w val="0.9695"/>
          <c:h val="0.74125"/>
        </c:manualLayout>
      </c:layout>
      <c:lineChart>
        <c:grouping val="stacked"/>
        <c:varyColors val="0"/>
        <c:ser>
          <c:idx val="0"/>
          <c:order val="0"/>
          <c:tx>
            <c:strRef>
              <c:f>'RESUMO ANUAL'!$X$3</c:f>
            </c:strRef>
          </c:tx>
          <c:spPr>
            <a:ln w="381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4F81BD"/>
              </a:solidFill>
              <a:ln>
                <a:solidFill>
                  <a:srgbClr val="4F81BD"/>
                </a:solidFill>
              </a:ln>
            </c:spPr>
          </c:marker>
          <c:dLbls>
            <c:numFmt formatCode="0.00" sourceLinked="0"/>
            <c:txPr>
              <a:bodyPr vert="horz" rot="0" anchor="ctr"/>
              <a:lstStyle/>
              <a:p>
                <a:pPr algn="ctr">
                  <a:defRPr lang="en-US" cap="none" sz="1200" b="1" i="0" u="none" baseline="0">
                    <a:solidFill>
                      <a:srgbClr val="000000"/>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ANUAL'!$X$5:$X$7</c:f>
              <c:numCache/>
            </c:numRef>
          </c:val>
          <c:smooth val="0"/>
        </c:ser>
        <c:ser>
          <c:idx val="1"/>
          <c:order val="1"/>
          <c:tx>
            <c:strRef>
              <c:f>'RESUMO ANUAL'!$Z$3</c:f>
            </c:strRef>
          </c:tx>
          <c:spPr>
            <a:ln w="38100">
              <a:solidFill>
                <a:srgbClr val="D9969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D99694"/>
              </a:solidFill>
              <a:ln>
                <a:solidFill>
                  <a:srgbClr val="D99694"/>
                </a:solidFill>
              </a:ln>
            </c:spPr>
          </c:marker>
          <c:dLbls>
            <c:numFmt formatCode="0.00" sourceLinked="0"/>
            <c:txPr>
              <a:bodyPr vert="horz" rot="0" anchor="ctr"/>
              <a:lstStyle/>
              <a:p>
                <a:pPr algn="ctr">
                  <a:defRPr lang="en-US" cap="none" sz="1200" b="1" i="0" u="none" baseline="0">
                    <a:solidFill>
                      <a:srgbClr val="000000"/>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ANUAL'!$Z$5:$Z$7</c:f>
              <c:numCache/>
            </c:numRef>
          </c:val>
          <c:smooth val="0"/>
        </c:ser>
        <c:ser>
          <c:idx val="2"/>
          <c:order val="2"/>
          <c:tx>
            <c:strRef>
              <c:f>'RESUMO ANUAL'!$Y$3</c:f>
            </c:strRef>
          </c:tx>
          <c:spPr>
            <a:ln w="38100">
              <a:solidFill>
                <a:srgbClr val="9BBB5A"/>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BBB5A"/>
              </a:solidFill>
              <a:ln>
                <a:solidFill>
                  <a:srgbClr val="9BBB5A"/>
                </a:solidFill>
              </a:ln>
            </c:spPr>
          </c:marker>
          <c:dLbls>
            <c:numFmt formatCode="0.00" sourceLinked="0"/>
            <c:txPr>
              <a:bodyPr vert="horz" rot="0" anchor="ctr"/>
              <a:lstStyle/>
              <a:p>
                <a:pPr algn="ctr">
                  <a:defRPr lang="en-US" cap="none" sz="1200" b="1" i="0" u="none" baseline="0">
                    <a:solidFill>
                      <a:srgbClr val="000000"/>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ANUAL'!$Y$5:$Y$7</c:f>
              <c:numCache/>
            </c:numRef>
          </c:val>
          <c:smooth val="0"/>
        </c:ser>
        <c:marker val="1"/>
        <c:axId val="45323981"/>
        <c:axId val="6282558"/>
      </c:lineChart>
      <c:dateAx>
        <c:axId val="4532398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900" b="1" i="0" u="none" baseline="0">
                <a:solidFill>
                  <a:srgbClr val="000000"/>
                </a:solidFill>
              </a:defRPr>
            </a:pPr>
          </a:p>
        </c:txPr>
        <c:crossAx val="6282558"/>
        <c:crosses val="autoZero"/>
        <c:auto val="0"/>
        <c:noMultiLvlLbl val="0"/>
      </c:dateAx>
      <c:valAx>
        <c:axId val="6282558"/>
        <c:scaling>
          <c:orientation val="minMax"/>
          <c:min val="30"/>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5323981"/>
        <c:crossesAt val="1"/>
        <c:crossBetween val="midCat"/>
        <c:dispUnits/>
      </c:valAx>
      <c:spPr>
        <a:gradFill rotWithShape="1">
          <a:gsLst>
            <a:gs pos="0">
              <a:srgbClr val="DCE6F2"/>
            </a:gs>
            <a:gs pos="100000">
              <a:srgbClr val="DCE6F2"/>
            </a:gs>
          </a:gsLst>
          <a:lin ang="5400000" scaled="1"/>
        </a:gradFill>
        <a:ln w="3175">
          <a:noFill/>
        </a:ln>
      </c:spPr>
    </c:plotArea>
    <c:legend>
      <c:legendPos val="r"/>
      <c:layout>
        <c:manualLayout>
          <c:xMode val="edge"/>
          <c:yMode val="edge"/>
          <c:x val="0.118"/>
          <c:y val="0.76175"/>
          <c:w val="0.7265"/>
          <c:h val="0.212"/>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zero"/>
    <c:showDLblsOverMax val="0"/>
  </c:chart>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de Saúde, por quadrimestre, em 2022</a:t>
            </a:r>
          </a:p>
        </c:rich>
      </c:tx>
      <c:layout/>
      <c:spPr>
        <a:noFill/>
        <a:ln>
          <a:noFill/>
        </a:ln>
      </c:spPr>
    </c:title>
    <c:plotArea>
      <c:layout>
        <c:manualLayout>
          <c:xMode val="edge"/>
          <c:yMode val="edge"/>
          <c:x val="0.00975"/>
          <c:y val="0.198"/>
          <c:w val="0.96975"/>
          <c:h val="0.68925"/>
        </c:manualLayout>
      </c:layout>
      <c:lineChart>
        <c:grouping val="standard"/>
        <c:varyColors val="0"/>
        <c:ser>
          <c:idx val="0"/>
          <c:order val="0"/>
          <c:tx>
            <c:strRef>
              <c:f>#N/A</c:f>
            </c:strRef>
          </c:tx>
          <c:spPr>
            <a:ln w="38100">
              <a:solidFill>
                <a:srgbClr val="40404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ANUAL'!$E$5:$E$7</c:f>
              <c:numCache/>
            </c:numRef>
          </c:val>
          <c:smooth val="0"/>
        </c:ser>
        <c:ser>
          <c:idx val="1"/>
          <c:order val="1"/>
          <c:tx>
            <c:strRef>
              <c:f>#N/A</c:f>
            </c:strRef>
          </c:tx>
          <c:spPr>
            <a:ln w="38100">
              <a:solidFill>
                <a:srgbClr val="37609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ANUAL'!$F$5:$F$7</c:f>
              <c:numCache/>
            </c:numRef>
          </c:val>
          <c:smooth val="0"/>
        </c:ser>
        <c:ser>
          <c:idx val="2"/>
          <c:order val="2"/>
          <c:tx>
            <c:strRef>
              <c:f>#N/A</c:f>
            </c:strRef>
          </c:tx>
          <c:spPr>
            <a:ln w="38100">
              <a:solidFill>
                <a:srgbClr val="95373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200" b="1" i="0" u="none" baseline="0">
                    <a:solidFill>
                      <a:srgbClr val="FFFFFF"/>
                    </a:solidFill>
                  </a:defRPr>
                </a:pPr>
              </a:p>
            </c:txPr>
            <c:showLegendKey val="0"/>
            <c:showVal val="1"/>
            <c:showBubbleSize val="0"/>
            <c:showCatName val="0"/>
            <c:showSerName val="0"/>
            <c:showLeaderLines val="1"/>
            <c:showPercent val="0"/>
            <c:separator>;</c:separator>
          </c:dLbls>
          <c:cat>
            <c:strRef>
              <c:f>'RESUMO ANUAL'!$A$5:$A$7</c:f>
              <c:strCache/>
            </c:strRef>
          </c:cat>
          <c:val>
            <c:numRef>
              <c:f>'RESUMO ANUAL'!$G$5:$G$7</c:f>
              <c:numCache/>
            </c:numRef>
          </c:val>
          <c:smooth val="0"/>
        </c:ser>
        <c:marker val="1"/>
        <c:axId val="39409887"/>
        <c:axId val="52036272"/>
      </c:lineChart>
      <c:dateAx>
        <c:axId val="3940988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52036272"/>
        <c:crosses val="autoZero"/>
        <c:auto val="0"/>
        <c:noMultiLvlLbl val="0"/>
      </c:dateAx>
      <c:valAx>
        <c:axId val="52036272"/>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39409887"/>
        <c:crossesAt val="1"/>
        <c:crossBetween val="midCat"/>
        <c:dispUnits/>
      </c:valAx>
      <c:spPr>
        <a:gradFill rotWithShape="1">
          <a:gsLst>
            <a:gs pos="0">
              <a:srgbClr val="DDD9C3"/>
            </a:gs>
            <a:gs pos="50000">
              <a:srgbClr val="DDD9C3"/>
            </a:gs>
            <a:gs pos="100000">
              <a:srgbClr val="DDD9C3"/>
            </a:gs>
          </a:gsLst>
          <a:lin ang="5400000" scaled="1"/>
        </a:gradFill>
        <a:ln w="3175">
          <a:noFill/>
        </a:ln>
      </c:spPr>
    </c:plotArea>
    <c:legend>
      <c:legendPos val="r"/>
      <c:layout>
        <c:manualLayout>
          <c:xMode val="edge"/>
          <c:yMode val="edge"/>
          <c:x val="0.243"/>
          <c:y val="0.897"/>
          <c:w val="0.6085"/>
          <c:h val="0.0612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para cessação do tabagismo, frequentando sessões de manutenção,  na Unidade de Saúde, por quadrimestre, em 2022</a:t>
            </a:r>
          </a:p>
        </c:rich>
      </c:tx>
      <c:layout/>
      <c:spPr>
        <a:noFill/>
        <a:ln>
          <a:noFill/>
        </a:ln>
      </c:spPr>
    </c:title>
    <c:plotArea>
      <c:layout>
        <c:manualLayout>
          <c:xMode val="edge"/>
          <c:yMode val="edge"/>
          <c:x val="0.00975"/>
          <c:y val="0.195"/>
          <c:w val="0.96975"/>
          <c:h val="0.65175"/>
        </c:manualLayout>
      </c:layout>
      <c:lineChart>
        <c:grouping val="standard"/>
        <c:varyColors val="0"/>
        <c:ser>
          <c:idx val="0"/>
          <c:order val="0"/>
          <c:tx>
            <c:strRef>
              <c:f>#N/A</c:f>
            </c:strRef>
          </c:tx>
          <c:spPr>
            <a:ln w="38100">
              <a:solidFill>
                <a:srgbClr val="17375E"/>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17375E"/>
              </a:solidFill>
              <a:ln>
                <a:solidFill>
                  <a:srgbClr val="17375E"/>
                </a:solidFill>
              </a:ln>
            </c:spPr>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ANUAL'!$Q$5:$Q$7</c:f>
              <c:numCache/>
            </c:numRef>
          </c:val>
          <c:smooth val="0"/>
        </c:ser>
        <c:marker val="1"/>
        <c:axId val="66749361"/>
        <c:axId val="49493218"/>
      </c:lineChart>
      <c:dateAx>
        <c:axId val="6674936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49493218"/>
        <c:crosses val="autoZero"/>
        <c:auto val="0"/>
        <c:noMultiLvlLbl val="0"/>
      </c:dateAx>
      <c:valAx>
        <c:axId val="49493218"/>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6749361"/>
        <c:crossesAt val="1"/>
        <c:crossBetween val="midCat"/>
        <c:dispUnits/>
      </c:valAx>
      <c:spPr>
        <a:gradFill rotWithShape="1">
          <a:gsLst>
            <a:gs pos="0">
              <a:srgbClr val="DCE6F2"/>
            </a:gs>
            <a:gs pos="50000">
              <a:srgbClr val="DCE6F2"/>
            </a:gs>
            <a:gs pos="100000">
              <a:srgbClr val="DCE6F2"/>
            </a:gs>
          </a:gsLst>
          <a:lin ang="5400000" scaled="1"/>
        </a:gradFill>
        <a:ln w="3175">
          <a:noFill/>
        </a:ln>
      </c:spPr>
    </c:plotArea>
    <c:legend>
      <c:legendPos val="r"/>
      <c:layout>
        <c:manualLayout>
          <c:xMode val="edge"/>
          <c:yMode val="edge"/>
          <c:x val="0.09375"/>
          <c:y val="0.859"/>
          <c:w val="0.74825"/>
          <c:h val="0.114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para cessação do Tabagismo, na Unidade de Saúde, por quadrimestre, em 2022</a:t>
            </a:r>
          </a:p>
        </c:rich>
      </c:tx>
      <c:layout/>
      <c:spPr>
        <a:noFill/>
        <a:ln>
          <a:noFill/>
        </a:ln>
      </c:spPr>
    </c:title>
    <c:plotArea>
      <c:layout>
        <c:manualLayout>
          <c:xMode val="edge"/>
          <c:yMode val="edge"/>
          <c:x val="0.0285"/>
          <c:y val="0.15125"/>
          <c:w val="0.93875"/>
          <c:h val="0.6262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200" b="1" i="0" u="none" baseline="0">
                    <a:solidFill>
                      <a:srgbClr val="4A452A"/>
                    </a:solidFill>
                  </a:defRPr>
                </a:pPr>
              </a:p>
            </c:txPr>
            <c:showLegendKey val="0"/>
            <c:showVal val="1"/>
            <c:showBubbleSize val="0"/>
            <c:showCatName val="0"/>
            <c:showSerName val="0"/>
            <c:showPercent val="0"/>
            <c:separator>;</c:separator>
          </c:dLbls>
          <c:cat>
            <c:strRef>
              <c:f>'RESUMO ANUAL'!$A$5:$A$7</c:f>
              <c:strCache/>
            </c:strRef>
          </c:cat>
          <c:val>
            <c:numRef>
              <c:f>'RESUMO ANUAL'!$L$5:$L$7</c:f>
              <c:numCache/>
            </c:numRef>
          </c:val>
        </c:ser>
        <c:ser>
          <c:idx val="1"/>
          <c:order val="1"/>
          <c:tx>
            <c:strRef>
              <c:f>#N/A</c:f>
            </c:strRef>
          </c:tx>
          <c:spPr>
            <a:solidFill>
              <a:srgbClr val="376092"/>
            </a:solidFill>
            <a:ln w="3175">
              <a:solidFill>
                <a:srgbClr val="37609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200" b="1" i="0" u="none" baseline="0">
                    <a:solidFill>
                      <a:srgbClr val="376092"/>
                    </a:solidFill>
                  </a:defRPr>
                </a:pPr>
              </a:p>
            </c:txPr>
            <c:showLegendKey val="0"/>
            <c:showVal val="1"/>
            <c:showBubbleSize val="0"/>
            <c:showCatName val="0"/>
            <c:showSerName val="0"/>
            <c:showPercent val="0"/>
            <c:separator>;</c:separator>
          </c:dLbls>
          <c:cat>
            <c:strRef>
              <c:f>'RESUMO ANUAL'!$A$5:$A$7</c:f>
              <c:strCache/>
            </c:strRef>
          </c:cat>
          <c:val>
            <c:numRef>
              <c:f>'RESUMO ANUAL'!$Q$5:$Q$7</c:f>
              <c:numCache/>
            </c:numRef>
          </c:val>
        </c:ser>
        <c:overlap val="-25"/>
        <c:gapWidth val="75"/>
        <c:axId val="9248579"/>
        <c:axId val="50527188"/>
      </c:barChart>
      <c:dateAx>
        <c:axId val="924857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50527188"/>
        <c:crosses val="autoZero"/>
        <c:auto val="0"/>
        <c:noMultiLvlLbl val="0"/>
      </c:dateAx>
      <c:valAx>
        <c:axId val="50527188"/>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9248579"/>
        <c:crossesAt val="1"/>
        <c:crossBetween val="between"/>
        <c:dispUnits/>
      </c:valAx>
      <c:spPr>
        <a:gradFill rotWithShape="1">
          <a:gsLst>
            <a:gs pos="0">
              <a:srgbClr val="E6E0EC"/>
            </a:gs>
            <a:gs pos="50000">
              <a:srgbClr val="E6E0EC"/>
            </a:gs>
            <a:gs pos="100000">
              <a:srgbClr val="E6E0EC"/>
            </a:gs>
          </a:gsLst>
          <a:lin ang="5400000" scaled="1"/>
        </a:gradFill>
        <a:ln w="3175">
          <a:noFill/>
        </a:ln>
      </c:spPr>
    </c:plotArea>
    <c:legend>
      <c:legendPos val="r"/>
      <c:layout>
        <c:manualLayout>
          <c:xMode val="edge"/>
          <c:yMode val="edge"/>
          <c:x val="0"/>
          <c:y val="0.8895"/>
          <c:w val="0.9945"/>
          <c:h val="0.076"/>
        </c:manualLayout>
      </c:layout>
      <c:overlay val="0"/>
      <c:spPr>
        <a:noFill/>
        <a:ln w="3175">
          <a:noFill/>
        </a:ln>
      </c:spPr>
      <c:txPr>
        <a:bodyPr vert="horz" rot="0"/>
        <a:lstStyle/>
        <a:p>
          <a:pPr>
            <a:defRPr lang="en-US" cap="none" sz="950" b="1" i="0" u="none" baseline="0">
              <a:solidFill>
                <a:srgbClr val="404040"/>
              </a:solidFil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faixa etária, na Unidade em Jan-Abril/2022</a:t>
            </a:r>
          </a:p>
        </c:rich>
      </c:tx>
      <c:layout>
        <c:manualLayout>
          <c:xMode val="factor"/>
          <c:yMode val="factor"/>
          <c:x val="-0.01325"/>
          <c:y val="-0.0117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F79646"/>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9BBB5A"/>
              </a:solidFill>
              <a:ln w="3175">
                <a:noFill/>
              </a:ln>
            </c:spPr>
          </c:dPt>
          <c:dPt>
            <c:idx val="2"/>
            <c:spPr>
              <a:solidFill>
                <a:srgbClr val="8064A2"/>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'Q1(JAN-ABR)-2022'!$G$10:$I$10</c:f>
              <c:numCache/>
            </c:numRef>
          </c:val>
        </c:ser>
      </c:pieChart>
      <c:spPr>
        <a:ln w="3175">
          <a:noFill/>
        </a:ln>
      </c:spPr>
    </c:plotArea>
    <c:legend>
      <c:legendPos val="r"/>
      <c:layout>
        <c:manualLayout>
          <c:xMode val="edge"/>
          <c:yMode val="edge"/>
          <c:x val="0.347"/>
          <c:y val="0.17825"/>
          <c:w val="0.301"/>
          <c:h val="0.06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de Saúde, por quadrimestre, em 2022</a:t>
            </a:r>
          </a:p>
        </c:rich>
      </c:tx>
      <c:layout/>
      <c:spPr>
        <a:noFill/>
        <a:ln>
          <a:noFill/>
        </a:ln>
      </c:spPr>
    </c:title>
    <c:plotArea>
      <c:layout>
        <c:manualLayout>
          <c:xMode val="edge"/>
          <c:yMode val="edge"/>
          <c:x val="0.0095"/>
          <c:y val="0.19775"/>
          <c:w val="0.96975"/>
          <c:h val="0.68975"/>
        </c:manualLayout>
      </c:layout>
      <c:barChart>
        <c:barDir val="col"/>
        <c:grouping val="clustered"/>
        <c:varyColors val="0"/>
        <c:ser>
          <c:idx val="0"/>
          <c:order val="0"/>
          <c:tx>
            <c:strRef>
              <c:f>#N/A</c:f>
            </c:strRef>
          </c:tx>
          <c:spPr>
            <a:solidFill>
              <a:srgbClr val="8FBEE2"/>
            </a:solidFill>
            <a:ln w="38100">
              <a:solidFill>
                <a:srgbClr val="31859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ANUAL'!$H$5:$H$7</c:f>
              <c:numCache/>
            </c:numRef>
          </c:val>
        </c:ser>
        <c:ser>
          <c:idx val="1"/>
          <c:order val="1"/>
          <c:tx>
            <c:strRef>
              <c:f>#N/A</c:f>
            </c:strRef>
          </c:tx>
          <c:spPr>
            <a:solidFill>
              <a:srgbClr val="C3D69B"/>
            </a:solidFill>
            <a:ln w="38100">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ANUAL'!$I$5:$I$7</c:f>
              <c:numCache/>
            </c:numRef>
          </c:val>
        </c:ser>
        <c:ser>
          <c:idx val="2"/>
          <c:order val="2"/>
          <c:tx>
            <c:strRef>
              <c:f>#N/A</c:f>
            </c:strRef>
          </c:tx>
          <c:spPr>
            <a:solidFill>
              <a:srgbClr val="B3A2C7"/>
            </a:solidFill>
            <a:ln w="38100">
              <a:solidFill>
                <a:srgbClr val="604A7B"/>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ANUAL'!$J$5:$J$7</c:f>
              <c:numCache/>
            </c:numRef>
          </c:val>
        </c:ser>
        <c:axId val="59913109"/>
        <c:axId val="50061190"/>
      </c:barChart>
      <c:dateAx>
        <c:axId val="5991310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50061190"/>
        <c:crosses val="autoZero"/>
        <c:auto val="0"/>
        <c:noMultiLvlLbl val="0"/>
      </c:dateAx>
      <c:valAx>
        <c:axId val="50061190"/>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59913109"/>
        <c:crossesAt val="1"/>
        <c:crossBetween val="between"/>
        <c:dispUnits/>
      </c:valAx>
      <c:spPr>
        <a:gradFill rotWithShape="1">
          <a:gsLst>
            <a:gs pos="0">
              <a:srgbClr val="FDEADA"/>
            </a:gs>
            <a:gs pos="50000">
              <a:srgbClr val="FDEADA"/>
            </a:gs>
            <a:gs pos="100000">
              <a:srgbClr val="FDEADA"/>
            </a:gs>
          </a:gsLst>
          <a:lin ang="5400000" scaled="1"/>
        </a:gradFill>
        <a:ln w="3175">
          <a:noFill/>
        </a:ln>
      </c:spPr>
    </c:plotArea>
    <c:legend>
      <c:legendPos val="r"/>
      <c:layout>
        <c:manualLayout>
          <c:xMode val="edge"/>
          <c:yMode val="edge"/>
          <c:x val="0.243"/>
          <c:y val="0.897"/>
          <c:w val="0.52925"/>
          <c:h val="0.061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e Nº de usuários tabagistas que buscaram tratamento para cessação do tabagismo no SUS, por sexo, na Unidade de Saúde, em 2022</a:t>
            </a:r>
          </a:p>
        </c:rich>
      </c:tx>
      <c:layout/>
      <c:spPr>
        <a:noFill/>
        <a:ln>
          <a:noFill/>
        </a:ln>
      </c:spPr>
    </c:title>
    <c:plotArea>
      <c:layout>
        <c:manualLayout>
          <c:xMode val="edge"/>
          <c:yMode val="edge"/>
          <c:x val="0.28825"/>
          <c:y val="0.309"/>
          <c:w val="0.4355"/>
          <c:h val="0.63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800" b="1" i="0" u="none" baseline="0">
                    <a:solidFill>
                      <a:srgbClr val="404040"/>
                    </a:solidFill>
                  </a:defRPr>
                </a:pPr>
              </a:p>
            </c:txPr>
            <c:showLegendKey val="0"/>
            <c:showVal val="1"/>
            <c:showBubbleSize val="0"/>
            <c:showCatName val="0"/>
            <c:showSerName val="0"/>
            <c:showLeaderLines val="0"/>
            <c:showPercent val="1"/>
            <c:separator>;</c:separator>
          </c:dLbls>
          <c:cat>
            <c:strRef>
              <c:f>#N/A</c:f>
            </c:strRef>
          </c:cat>
          <c:val>
            <c:numRef>
              <c:f>#N/A</c:f>
            </c:numRef>
          </c:val>
        </c:ser>
      </c:pieChart>
      <c:spPr>
        <a:ln w="3175">
          <a:noFill/>
        </a:ln>
      </c:spPr>
    </c:plotArea>
    <c:legend>
      <c:legendPos val="r"/>
      <c:layout>
        <c:manualLayout>
          <c:xMode val="edge"/>
          <c:yMode val="edge"/>
          <c:x val="0.39125"/>
          <c:y val="0.20075"/>
          <c:w val="0.1945"/>
          <c:h val="0.072"/>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e Nº de usuários tabagistas  que buscaram tratamento para cessação do tabagismo no SUS, por faixa etária, na Unidade de Saúde, em 2022</a:t>
            </a:r>
          </a:p>
        </c:rich>
      </c:tx>
      <c:layout/>
      <c:spPr>
        <a:noFill/>
        <a:ln>
          <a:noFill/>
        </a:ln>
      </c:spPr>
    </c:title>
    <c:plotArea>
      <c:layout>
        <c:manualLayout>
          <c:xMode val="edge"/>
          <c:yMode val="edge"/>
          <c:x val="0.274"/>
          <c:y val="0.322"/>
          <c:w val="0.44025"/>
          <c:h val="0.64"/>
        </c:manualLayout>
      </c:layout>
      <c:pieChart>
        <c:varyColors val="1"/>
        <c:ser>
          <c:idx val="0"/>
          <c:order val="0"/>
          <c:spPr>
            <a:solidFill>
              <a:srgbClr val="4F81BD"/>
            </a:solidFill>
            <a:ln w="3175">
              <a:noFill/>
            </a:ln>
          </c:spPr>
          <c:explosion val="3"/>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800" b="1" i="0" u="none" baseline="0">
                    <a:solidFill>
                      <a:srgbClr val="404040"/>
                    </a:solidFill>
                  </a:defRPr>
                </a:pPr>
              </a:p>
            </c:txPr>
            <c:showLegendKey val="0"/>
            <c:showVal val="1"/>
            <c:showBubbleSize val="0"/>
            <c:showCatName val="0"/>
            <c:showSerName val="0"/>
            <c:showLeaderLines val="0"/>
            <c:showPercent val="1"/>
            <c:separator>;</c:separator>
          </c:dLbls>
          <c:cat>
            <c:strRef>
              <c:f>#N/A</c:f>
            </c:strRef>
          </c:cat>
          <c:val>
            <c:numRef>
              <c:f>#N/A</c:f>
            </c:numRef>
          </c:val>
        </c:ser>
      </c:pieChart>
      <c:spPr>
        <a:ln w="3175">
          <a:noFill/>
        </a:ln>
      </c:spPr>
    </c:plotArea>
    <c:legend>
      <c:legendPos val="r"/>
      <c:layout>
        <c:manualLayout>
          <c:xMode val="edge"/>
          <c:yMode val="edge"/>
          <c:x val="0.3095"/>
          <c:y val="0.205"/>
          <c:w val="0.34625"/>
          <c:h val="0.072"/>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x estimados à iniciar na Unidade de Saúde, por quadrimestre, em 2022</a:t>
            </a:r>
          </a:p>
        </c:rich>
      </c:tx>
      <c:layout>
        <c:manualLayout>
          <c:xMode val="factor"/>
          <c:yMode val="factor"/>
          <c:x val="0.02725"/>
          <c:y val="-0.004"/>
        </c:manualLayout>
      </c:layout>
      <c:spPr>
        <a:noFill/>
        <a:ln>
          <a:noFill/>
        </a:ln>
      </c:spPr>
    </c:title>
    <c:plotArea>
      <c:layout>
        <c:manualLayout>
          <c:xMode val="edge"/>
          <c:yMode val="edge"/>
          <c:x val="0.14575"/>
          <c:y val="0.17625"/>
          <c:w val="0.82225"/>
          <c:h val="0.59925"/>
        </c:manualLayout>
      </c:layout>
      <c:barChart>
        <c:barDir val="col"/>
        <c:grouping val="clustered"/>
        <c:varyColors val="0"/>
        <c:ser>
          <c:idx val="0"/>
          <c:order val="0"/>
          <c:tx>
            <c:strRef>
              <c:f>#N/A</c:f>
            </c:strRef>
          </c:tx>
          <c:spPr>
            <a:solidFill>
              <a:srgbClr val="C050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'RESUMO ANUAL'!$A$5:$A$8</c:f>
              <c:strCache/>
            </c:strRef>
          </c:cat>
          <c:val>
            <c:numRef>
              <c:f>'RESUMO ANUAL'!$AL$5:$AL$8</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'RESUMO ANUAL'!$A$5:$A$8</c:f>
              <c:strCache/>
            </c:strRef>
          </c:cat>
          <c:val>
            <c:numRef>
              <c:f>'RESUMO ANUAL'!$AM$5:$AM$8</c:f>
              <c:numCache/>
            </c:numRef>
          </c:val>
        </c:ser>
        <c:axId val="37079207"/>
        <c:axId val="4941816"/>
      </c:barChart>
      <c:dateAx>
        <c:axId val="3707920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800" b="1" i="0" u="none" baseline="0">
                <a:solidFill>
                  <a:srgbClr val="000000"/>
                </a:solidFill>
              </a:defRPr>
            </a:pPr>
          </a:p>
        </c:txPr>
        <c:crossAx val="4941816"/>
        <c:crosses val="autoZero"/>
        <c:auto val="0"/>
        <c:noMultiLvlLbl val="0"/>
      </c:dateAx>
      <c:valAx>
        <c:axId val="4941816"/>
        <c:scaling>
          <c:orientation val="minMax"/>
        </c:scaling>
        <c:axPos val="l"/>
        <c:title>
          <c:tx>
            <c:rich>
              <a:bodyPr vert="horz" rot="-5400000" anchor="ctr"/>
              <a:lstStyle/>
              <a:p>
                <a:pPr algn="ctr">
                  <a:defRPr/>
                </a:pPr>
                <a:r>
                  <a:rPr lang="en-US" cap="none" sz="1100" b="1" i="0" u="none" baseline="0">
                    <a:solidFill>
                      <a:srgbClr val="000000"/>
                    </a:solidFill>
                  </a:rPr>
                  <a:t>Tabagistas</a:t>
                </a:r>
              </a:p>
            </c:rich>
          </c:tx>
          <c:layout/>
          <c:overlay val="0"/>
          <c:spPr>
            <a:noFill/>
            <a:ln>
              <a:noFill/>
            </a:ln>
          </c:spPr>
        </c:title>
        <c:majorGridlines>
          <c:spPr>
            <a:ln w="12700">
              <a:solidFill>
                <a:srgbClr val="878787"/>
              </a:solidFill>
            </a:ln>
          </c:spPr>
        </c:majorGridlines>
        <c:delete val="0"/>
        <c:numFmt formatCode="0" sourceLinked="0"/>
        <c:majorTickMark val="none"/>
        <c:minorTickMark val="none"/>
        <c:tickLblPos val="nextTo"/>
        <c:spPr>
          <a:ln w="12700">
            <a:solidFill>
              <a:srgbClr val="878787"/>
            </a:solidFill>
          </a:ln>
        </c:spPr>
        <c:txPr>
          <a:bodyPr vert="horz" rot="0"/>
          <a:lstStyle/>
          <a:p>
            <a:pPr>
              <a:defRPr lang="en-US" cap="none" sz="800" b="1" i="0" u="none" baseline="0">
                <a:solidFill>
                  <a:srgbClr val="000000"/>
                </a:solidFill>
              </a:defRPr>
            </a:pPr>
          </a:p>
        </c:txPr>
        <c:crossAx val="37079207"/>
        <c:crossesAt val="1"/>
        <c:crossBetween val="between"/>
        <c:dispUnits/>
      </c:valAx>
      <c:spPr>
        <a:gradFill rotWithShape="1">
          <a:gsLst>
            <a:gs pos="0">
              <a:srgbClr val="D9D9D9"/>
            </a:gs>
            <a:gs pos="50000">
              <a:srgbClr val="D9D9D9"/>
            </a:gs>
            <a:gs pos="100000">
              <a:srgbClr val="D9D9D9"/>
            </a:gs>
          </a:gsLst>
          <a:lin ang="5400000" scaled="1"/>
        </a:gradFill>
        <a:ln w="3175">
          <a:noFill/>
        </a:ln>
      </c:spPr>
    </c:plotArea>
    <c:plotVisOnly val="1"/>
    <c:dispBlanksAs val="gap"/>
    <c:showDLblsOverMax val="0"/>
  </c:chart>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de Saúde, em 2022</a:t>
            </a:r>
          </a:p>
        </c:rich>
      </c:tx>
      <c:layout/>
      <c:spPr>
        <a:noFill/>
        <a:ln>
          <a:noFill/>
        </a:ln>
      </c:spPr>
    </c:title>
    <c:plotArea>
      <c:layout>
        <c:manualLayout>
          <c:xMode val="edge"/>
          <c:yMode val="edge"/>
          <c:x val="0.01025"/>
          <c:y val="0.18525"/>
          <c:w val="0.96925"/>
          <c:h val="0.70925"/>
        </c:manualLayout>
      </c:layout>
      <c:barChart>
        <c:barDir val="col"/>
        <c:grouping val="clustered"/>
        <c:varyColors val="0"/>
        <c:ser>
          <c:idx val="0"/>
          <c:order val="0"/>
          <c:tx>
            <c:strRef>
              <c:f>'RESUMO ANUAL'!$N$4</c:f>
            </c:strRef>
          </c:tx>
          <c:spPr>
            <a:solidFill>
              <a:srgbClr val="B3A2C7"/>
            </a:solidFill>
            <a:ln w="38100">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ANUAL'!$N$5:$N$7</c:f>
              <c:numCache/>
            </c:numRef>
          </c:val>
        </c:ser>
        <c:ser>
          <c:idx val="1"/>
          <c:order val="1"/>
          <c:tx>
            <c:strRef>
              <c:f>'RESUMO ANUAL'!$O$4</c:f>
            </c:strRef>
          </c:tx>
          <c:spPr>
            <a:solidFill>
              <a:srgbClr val="95B3D7"/>
            </a:solidFill>
            <a:ln w="38100">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ANUAL'!$O$5:$O$7</c:f>
              <c:numCache/>
            </c:numRef>
          </c:val>
        </c:ser>
        <c:ser>
          <c:idx val="2"/>
          <c:order val="2"/>
          <c:tx>
            <c:strRef>
              <c:f>'RESUMO ANUAL'!$P$4</c:f>
            </c:strRef>
          </c:tx>
          <c:spPr>
            <a:solidFill>
              <a:srgbClr val="D99694"/>
            </a:solidFill>
            <a:ln w="38100">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ANUAL'!$P$5:$P$7</c:f>
              <c:numCache/>
            </c:numRef>
          </c:val>
        </c:ser>
        <c:axId val="40822393"/>
        <c:axId val="54140202"/>
      </c:barChart>
      <c:dateAx>
        <c:axId val="4082239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54140202"/>
        <c:crosses val="autoZero"/>
        <c:auto val="0"/>
        <c:noMultiLvlLbl val="0"/>
      </c:dateAx>
      <c:valAx>
        <c:axId val="54140202"/>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40822393"/>
        <c:crossesAt val="1"/>
        <c:crossBetween val="between"/>
        <c:dispUnits/>
      </c:valAx>
      <c:spPr>
        <a:gradFill rotWithShape="1">
          <a:gsLst>
            <a:gs pos="0">
              <a:srgbClr val="FDEADA"/>
            </a:gs>
            <a:gs pos="50000">
              <a:srgbClr val="FDEADA"/>
            </a:gs>
            <a:gs pos="100000">
              <a:srgbClr val="FDEADA"/>
            </a:gs>
          </a:gsLst>
          <a:lin ang="5400000" scaled="1"/>
        </a:gradFill>
        <a:ln w="3175">
          <a:noFill/>
        </a:ln>
      </c:spPr>
    </c:plotArea>
    <c:legend>
      <c:legendPos val="r"/>
      <c:layout>
        <c:manualLayout>
          <c:xMode val="edge"/>
          <c:yMode val="edge"/>
          <c:x val="0.24325"/>
          <c:y val="0.896"/>
          <c:w val="0.64575"/>
          <c:h val="0.062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no município em 2022</a:t>
            </a:r>
          </a:p>
        </c:rich>
      </c:tx>
      <c:layout>
        <c:manualLayout>
          <c:xMode val="factor"/>
          <c:yMode val="factor"/>
          <c:x val="-0.01125"/>
          <c:y val="-0.001"/>
        </c:manualLayout>
      </c:layout>
      <c:spPr>
        <a:noFill/>
        <a:ln>
          <a:noFill/>
        </a:ln>
      </c:spPr>
    </c:title>
    <c:plotArea>
      <c:layout>
        <c:manualLayout>
          <c:xMode val="edge"/>
          <c:yMode val="edge"/>
          <c:x val="0.034"/>
          <c:y val="0.157"/>
          <c:w val="0.89575"/>
          <c:h val="0.5525"/>
        </c:manualLayout>
      </c:layout>
      <c:barChart>
        <c:barDir val="col"/>
        <c:grouping val="clustered"/>
        <c:varyColors val="0"/>
        <c:ser>
          <c:idx val="0"/>
          <c:order val="0"/>
          <c:tx>
            <c:strRef>
              <c:f>'RESUMO ANUAL'!$K$3:$K$4</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'RESUMO ANUAL'!$K$8</c:f>
              <c:numCache/>
            </c:numRef>
          </c:val>
        </c:ser>
        <c:ser>
          <c:idx val="1"/>
          <c:order val="1"/>
          <c:tx>
            <c:strRef>
              <c:f>'RESUMO ANUAL'!$L$3:$L$4</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'RESUMO ANUAL'!$L$8</c:f>
              <c:numCache/>
            </c:numRef>
          </c:val>
        </c:ser>
        <c:ser>
          <c:idx val="2"/>
          <c:order val="2"/>
          <c:tx>
            <c:strRef>
              <c:f>'RESUMO ANUAL'!$M$3:$M$4</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'RESUMO ANUAL'!$M$8</c:f>
              <c:numCache/>
            </c:numRef>
          </c:val>
        </c:ser>
        <c:ser>
          <c:idx val="3"/>
          <c:order val="3"/>
          <c:tx>
            <c:strRef>
              <c:f>'RESUMO ANUAL'!$N$3:$P$3</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ANUAL'!$N$8</c:f>
              <c:numCache/>
            </c:numRef>
          </c:val>
        </c:ser>
        <c:ser>
          <c:idx val="4"/>
          <c:order val="4"/>
          <c:tx>
            <c:strRef>
              <c:f>'RESUMO ANUAL'!$Q$3:$Q$4</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0"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'RESUMO ANUAL'!$Q$8</c:f>
              <c:numCache/>
            </c:numRef>
          </c:val>
        </c:ser>
        <c:ser>
          <c:idx val="5"/>
          <c:order val="5"/>
          <c:tx>
            <c:strRef>
              <c:f>'RESUMO ANUAL'!$R$3:$R$4</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'RESUMO ANUAL'!$R$8</c:f>
              <c:numCache/>
            </c:numRef>
          </c:val>
        </c:ser>
        <c:overlap val="-25"/>
        <c:axId val="35624203"/>
        <c:axId val="755484"/>
      </c:barChart>
      <c:dateAx>
        <c:axId val="3562420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755484"/>
        <c:crosses val="autoZero"/>
        <c:auto val="0"/>
        <c:noMultiLvlLbl val="0"/>
      </c:dateAx>
      <c:valAx>
        <c:axId val="75548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5624203"/>
        <c:crossesAt val="1"/>
        <c:crossBetween val="between"/>
        <c:dispUnits/>
      </c:valAx>
      <c:spPr>
        <a:ln w="3175">
          <a:noFill/>
        </a:ln>
      </c:spPr>
    </c:plotArea>
    <c:legend>
      <c:legendPos val="r"/>
      <c:layout>
        <c:manualLayout>
          <c:xMode val="edge"/>
          <c:yMode val="edge"/>
          <c:x val="0.03875"/>
          <c:y val="0.78275"/>
          <c:w val="0.9095"/>
          <c:h val="0.16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2022</a:t>
            </a:r>
          </a:p>
        </c:rich>
      </c:tx>
      <c:layout>
        <c:manualLayout>
          <c:xMode val="factor"/>
          <c:yMode val="factor"/>
          <c:x val="-0.026"/>
          <c:y val="0.0005"/>
        </c:manualLayout>
      </c:layout>
      <c:spPr>
        <a:noFill/>
        <a:ln>
          <a:noFill/>
        </a:ln>
      </c:spPr>
    </c:title>
    <c:plotArea>
      <c:layout>
        <c:manualLayout>
          <c:xMode val="edge"/>
          <c:yMode val="edge"/>
          <c:x val="0.0265"/>
          <c:y val="0.204"/>
          <c:w val="0.9475"/>
          <c:h val="0.651"/>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ANUAL'!$H$8</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ANUAL'!$I$8</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'RESUMO ANUAL'!$J$8</c:f>
              <c:numCache/>
            </c:numRef>
          </c:val>
        </c:ser>
        <c:overlap val="-25"/>
        <c:axId val="37018717"/>
        <c:axId val="1977806"/>
      </c:barChart>
      <c:dateAx>
        <c:axId val="3701871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977806"/>
        <c:crosses val="autoZero"/>
        <c:auto val="0"/>
        <c:noMultiLvlLbl val="0"/>
      </c:dateAx>
      <c:valAx>
        <c:axId val="1977806"/>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7018717"/>
        <c:crossesAt val="1"/>
        <c:crossBetween val="between"/>
        <c:dispUnits/>
      </c:valAx>
      <c:spPr>
        <a:ln w="3175">
          <a:noFill/>
        </a:ln>
      </c:spPr>
    </c:plotArea>
    <c:legend>
      <c:legendPos val="r"/>
      <c:layout>
        <c:manualLayout>
          <c:xMode val="edge"/>
          <c:yMode val="edge"/>
          <c:x val="0.0695"/>
          <c:y val="0.9195"/>
          <c:w val="0.86425"/>
          <c:h val="0.053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2022</a:t>
            </a:r>
          </a:p>
        </c:rich>
      </c:tx>
      <c:layout>
        <c:manualLayout>
          <c:xMode val="factor"/>
          <c:yMode val="factor"/>
          <c:x val="0.004"/>
          <c:y val="0.02625"/>
        </c:manualLayout>
      </c:layout>
      <c:spPr>
        <a:noFill/>
        <a:ln>
          <a:noFill/>
        </a:ln>
      </c:spPr>
    </c:title>
    <c:plotArea>
      <c:layout>
        <c:manualLayout>
          <c:xMode val="edge"/>
          <c:yMode val="edge"/>
          <c:x val="0.0265"/>
          <c:y val="0.204"/>
          <c:w val="0.9475"/>
          <c:h val="0.651"/>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'RESUMO ANUAL'!$E$8</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'RESUMO ANUAL'!$F$8</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ANUAL'!$G$8</c:f>
              <c:numCache/>
            </c:numRef>
          </c:val>
        </c:ser>
        <c:overlap val="-25"/>
        <c:axId val="29803631"/>
        <c:axId val="51091776"/>
      </c:barChart>
      <c:dateAx>
        <c:axId val="2980363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1091776"/>
        <c:crosses val="autoZero"/>
        <c:auto val="0"/>
        <c:noMultiLvlLbl val="0"/>
      </c:dateAx>
      <c:valAx>
        <c:axId val="51091776"/>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9803631"/>
        <c:crossesAt val="1"/>
        <c:crossBetween val="between"/>
        <c:dispUnits/>
      </c:valAx>
      <c:spPr>
        <a:ln w="3175">
          <a:noFill/>
        </a:ln>
      </c:spPr>
    </c:plotArea>
    <c:legend>
      <c:legendPos val="r"/>
      <c:layout>
        <c:manualLayout>
          <c:xMode val="edge"/>
          <c:yMode val="edge"/>
          <c:x val="0.06925"/>
          <c:y val="0.9195"/>
          <c:w val="0.8645"/>
          <c:h val="0.05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2022</a:t>
            </a:r>
          </a:p>
        </c:rich>
      </c:tx>
      <c:layout>
        <c:manualLayout>
          <c:xMode val="factor"/>
          <c:yMode val="factor"/>
          <c:x val="-0.0145"/>
          <c:y val="0.00175"/>
        </c:manualLayout>
      </c:layout>
      <c:spPr>
        <a:noFill/>
        <a:ln>
          <a:noFill/>
        </a:ln>
      </c:spPr>
    </c:title>
    <c:plotArea>
      <c:layout>
        <c:manualLayout>
          <c:xMode val="edge"/>
          <c:yMode val="edge"/>
          <c:x val="0.0265"/>
          <c:y val="0.205"/>
          <c:w val="0.9475"/>
          <c:h val="0.6505"/>
        </c:manualLayout>
      </c:layout>
      <c:barChart>
        <c:barDir val="col"/>
        <c:grouping val="clustered"/>
        <c:varyColors val="0"/>
        <c:ser>
          <c:idx val="0"/>
          <c:order val="0"/>
          <c:tx>
            <c:strRef>
              <c:f>'RESUMO ANUAL'!$N$4</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'RESUMO ANUAL'!$N$8</c:f>
              <c:numCache/>
            </c:numRef>
          </c:val>
        </c:ser>
        <c:ser>
          <c:idx val="1"/>
          <c:order val="1"/>
          <c:tx>
            <c:strRef>
              <c:f>'RESUMO ANUAL'!$O$4</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ANUAL'!$O$8</c:f>
              <c:numCache/>
            </c:numRef>
          </c:val>
        </c:ser>
        <c:ser>
          <c:idx val="2"/>
          <c:order val="2"/>
          <c:tx>
            <c:strRef>
              <c:f>'RESUMO ANUAL'!$P$4</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ANUAL'!$P$8</c:f>
              <c:numCache/>
            </c:numRef>
          </c:val>
        </c:ser>
        <c:overlap val="-25"/>
        <c:axId val="20469057"/>
        <c:axId val="63459698"/>
      </c:barChart>
      <c:dateAx>
        <c:axId val="2046905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3459698"/>
        <c:crosses val="autoZero"/>
        <c:auto val="0"/>
        <c:noMultiLvlLbl val="0"/>
      </c:dateAx>
      <c:valAx>
        <c:axId val="63459698"/>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0469057"/>
        <c:crossesAt val="1"/>
        <c:crossBetween val="between"/>
        <c:dispUnits/>
      </c:valAx>
      <c:spPr>
        <a:ln w="3175">
          <a:noFill/>
        </a:ln>
      </c:spPr>
    </c:plotArea>
    <c:legend>
      <c:legendPos val="r"/>
      <c:layout>
        <c:manualLayout>
          <c:xMode val="edge"/>
          <c:yMode val="edge"/>
          <c:x val="0.0695"/>
          <c:y val="0.9185"/>
          <c:w val="0.86425"/>
          <c:h val="0.0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Controle e uso de medicações para o tratamento do tabagismo, no estabelecimento de saúde, no quadrimestre de Jan-Abr/2022</a:t>
            </a:r>
          </a:p>
        </c:rich>
      </c:tx>
      <c:layout/>
      <c:spPr>
        <a:noFill/>
        <a:ln>
          <a:noFill/>
        </a:ln>
      </c:spPr>
    </c:title>
    <c:plotArea>
      <c:layout>
        <c:manualLayout>
          <c:xMode val="edge"/>
          <c:yMode val="edge"/>
          <c:x val="0.01"/>
          <c:y val="0.17725"/>
          <c:w val="0.9695"/>
          <c:h val="0.7045"/>
        </c:manualLayout>
      </c:layout>
      <c:barChart>
        <c:barDir val="col"/>
        <c:grouping val="clustered"/>
        <c:varyColors val="0"/>
        <c:ser>
          <c:idx val="0"/>
          <c:order val="0"/>
          <c:tx>
            <c:strRef>
              <c:f>#N/A</c:f>
            </c:strRef>
          </c:tx>
          <c:spPr>
            <a:solidFill>
              <a:srgbClr val="D9D9D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808080"/>
                    </a:solidFill>
                  </a:defRPr>
                </a:pPr>
              </a:p>
            </c:txPr>
            <c:showLegendKey val="0"/>
            <c:showVal val="1"/>
            <c:showBubbleSize val="0"/>
            <c:showCatName val="0"/>
            <c:showSerName val="0"/>
            <c:showPercent val="0"/>
            <c:separator>;</c:separator>
          </c:dLbls>
          <c:cat>
            <c:strRef>
              <c:f>'USO DE MEDICAÇÃO'!$C$6:$G$6</c:f>
              <c:strCache/>
            </c:strRef>
          </c:cat>
          <c:val>
            <c:numRef>
              <c:f>'USO DE MEDICAÇÃO'!$C$9:$G$9</c:f>
              <c:numCache/>
            </c:numRef>
          </c:val>
        </c:ser>
        <c:ser>
          <c:idx val="1"/>
          <c:order val="1"/>
          <c:tx>
            <c:strRef>
              <c:f>#N/A</c:f>
            </c:strRef>
          </c:tx>
          <c:spPr>
            <a:solidFill>
              <a:srgbClr val="8FBEE2"/>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4F81BD"/>
                    </a:solidFill>
                  </a:defRPr>
                </a:pPr>
              </a:p>
            </c:txPr>
            <c:showLegendKey val="0"/>
            <c:showVal val="1"/>
            <c:showBubbleSize val="0"/>
            <c:showCatName val="0"/>
            <c:showSerName val="0"/>
            <c:showPercent val="0"/>
            <c:separator>;</c:separator>
          </c:dLbls>
          <c:cat>
            <c:strRef>
              <c:f>'USO DE MEDICAÇÃO'!$C$6:$G$6</c:f>
              <c:strCache/>
            </c:strRef>
          </c:cat>
          <c:val>
            <c:numRef>
              <c:f>'USO DE MEDICAÇÃO'!$C$10:$G$10</c:f>
              <c:numCache/>
            </c:numRef>
          </c:val>
        </c:ser>
        <c:ser>
          <c:idx val="2"/>
          <c:order val="2"/>
          <c:tx>
            <c:strRef>
              <c:f>#N/A</c:f>
            </c:strRef>
          </c:tx>
          <c:spPr>
            <a:solidFill>
              <a:srgbClr val="E6B9B8"/>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C0504D"/>
                    </a:solidFill>
                  </a:defRPr>
                </a:pPr>
              </a:p>
            </c:txPr>
            <c:showLegendKey val="0"/>
            <c:showVal val="1"/>
            <c:showBubbleSize val="0"/>
            <c:showCatName val="0"/>
            <c:showSerName val="0"/>
            <c:showPercent val="0"/>
            <c:separator>;</c:separator>
          </c:dLbls>
          <c:cat>
            <c:strRef>
              <c:f>'USO DE MEDICAÇÃO'!$C$6:$G$6</c:f>
              <c:strCache/>
            </c:strRef>
          </c:cat>
          <c:val>
            <c:numRef>
              <c:f>'USO DE MEDICAÇÃO'!$C$11:$G$11</c:f>
              <c:numCache/>
            </c:numRef>
          </c:val>
        </c:ser>
        <c:ser>
          <c:idx val="3"/>
          <c:order val="3"/>
          <c:tx>
            <c:strRef>
              <c:f>#N/A</c:f>
            </c:strRef>
          </c:tx>
          <c:spPr>
            <a:solidFill>
              <a:srgbClr val="80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262626"/>
                    </a:solidFill>
                  </a:defRPr>
                </a:pPr>
              </a:p>
            </c:txPr>
            <c:showLegendKey val="0"/>
            <c:showVal val="1"/>
            <c:showBubbleSize val="0"/>
            <c:showCatName val="0"/>
            <c:showSerName val="0"/>
            <c:showPercent val="0"/>
            <c:separator>;</c:separator>
          </c:dLbls>
          <c:cat>
            <c:strRef>
              <c:f>'USO DE MEDICAÇÃO'!$C$6:$G$6</c:f>
              <c:strCache/>
            </c:strRef>
          </c:cat>
          <c:val>
            <c:numRef>
              <c:f>'USO DE MEDICAÇÃO'!$C$12:$G$12</c:f>
              <c:numCache/>
            </c:numRef>
          </c:val>
        </c:ser>
        <c:overlap val="-25"/>
        <c:gapWidth val="75"/>
        <c:axId val="22517459"/>
        <c:axId val="29613668"/>
      </c:barChart>
      <c:dateAx>
        <c:axId val="2251745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29613668"/>
        <c:crosses val="autoZero"/>
        <c:auto val="0"/>
        <c:noMultiLvlLbl val="0"/>
      </c:dateAx>
      <c:valAx>
        <c:axId val="29613668"/>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2517459"/>
        <c:crossesAt val="1"/>
        <c:crossBetween val="between"/>
        <c:dispUnits/>
      </c:valAx>
      <c:spPr>
        <a:ln w="3175">
          <a:noFill/>
        </a:ln>
      </c:spPr>
    </c:plotArea>
    <c:legend>
      <c:legendPos val="r"/>
      <c:layout>
        <c:manualLayout>
          <c:xMode val="edge"/>
          <c:yMode val="edge"/>
          <c:x val="0.069"/>
          <c:y val="0.89675"/>
          <c:w val="0.82025"/>
          <c:h val="0.0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em Jan-Abril/2022</a:t>
            </a:r>
          </a:p>
        </c:rich>
      </c:tx>
      <c:layout>
        <c:manualLayout>
          <c:xMode val="factor"/>
          <c:yMode val="factor"/>
          <c:x val="-0.024"/>
          <c:y val="0.001"/>
        </c:manualLayout>
      </c:layout>
      <c:spPr>
        <a:noFill/>
        <a:ln>
          <a:noFill/>
        </a:ln>
      </c:spPr>
    </c:title>
    <c:plotArea>
      <c:layout>
        <c:manualLayout>
          <c:xMode val="edge"/>
          <c:yMode val="edge"/>
          <c:x val="0.0265"/>
          <c:y val="0.2045"/>
          <c:w val="0.94775"/>
          <c:h val="0.65075"/>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'Q1(JAN-ABR)-2022'!$G$10</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'Q1(JAN-ABR)-2022'!$H$10</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'Q1(JAN-ABR)-2022'!$I$10</c:f>
              <c:numCache/>
            </c:numRef>
          </c:val>
        </c:ser>
        <c:overlap val="-25"/>
        <c:axId val="46007899"/>
        <c:axId val="39794540"/>
      </c:barChart>
      <c:dateAx>
        <c:axId val="4600789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9794540"/>
        <c:crosses val="autoZero"/>
        <c:auto val="0"/>
        <c:noMultiLvlLbl val="0"/>
      </c:dateAx>
      <c:valAx>
        <c:axId val="3979454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6007899"/>
        <c:crossesAt val="1"/>
        <c:crossBetween val="between"/>
        <c:dispUnits/>
      </c:valAx>
      <c:spPr>
        <a:ln w="3175">
          <a:noFill/>
        </a:ln>
      </c:spPr>
    </c:plotArea>
    <c:legend>
      <c:legendPos val="r"/>
      <c:layout>
        <c:manualLayout>
          <c:xMode val="edge"/>
          <c:yMode val="edge"/>
          <c:x val="0.0695"/>
          <c:y val="0.919"/>
          <c:w val="0.8645"/>
          <c:h val="0.05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Controle e uso de medicações para o tratamento do tabagismo, no estabelecimento de saúde,  no quadrimestre de Mai-Ago/2022</a:t>
            </a:r>
          </a:p>
        </c:rich>
      </c:tx>
      <c:layout/>
      <c:spPr>
        <a:noFill/>
        <a:ln>
          <a:noFill/>
        </a:ln>
      </c:spPr>
    </c:title>
    <c:plotArea>
      <c:layout>
        <c:manualLayout>
          <c:xMode val="edge"/>
          <c:yMode val="edge"/>
          <c:x val="0.01"/>
          <c:y val="0.17725"/>
          <c:w val="0.9695"/>
          <c:h val="0.7045"/>
        </c:manualLayout>
      </c:layout>
      <c:barChart>
        <c:barDir val="col"/>
        <c:grouping val="clustered"/>
        <c:varyColors val="0"/>
        <c:ser>
          <c:idx val="0"/>
          <c:order val="0"/>
          <c:tx>
            <c:strRef>
              <c:f>#N/A</c:f>
            </c:strRef>
          </c:tx>
          <c:spPr>
            <a:solidFill>
              <a:srgbClr val="D9D9D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808080"/>
                    </a:solidFill>
                  </a:defRPr>
                </a:pPr>
              </a:p>
            </c:txPr>
            <c:showLegendKey val="0"/>
            <c:showVal val="1"/>
            <c:showBubbleSize val="0"/>
            <c:showCatName val="0"/>
            <c:showSerName val="0"/>
            <c:showPercent val="0"/>
            <c:separator>;</c:separator>
          </c:dLbls>
          <c:cat>
            <c:strRef>
              <c:f>'USO DE MEDICAÇÃO'!$I$6:$M$6</c:f>
              <c:strCache/>
            </c:strRef>
          </c:cat>
          <c:val>
            <c:numRef>
              <c:f>'USO DE MEDICAÇÃO'!$I$9:$M$9</c:f>
              <c:numCache/>
            </c:numRef>
          </c:val>
        </c:ser>
        <c:ser>
          <c:idx val="1"/>
          <c:order val="1"/>
          <c:tx>
            <c:strRef>
              <c:f>#N/A</c:f>
            </c:strRef>
          </c:tx>
          <c:spPr>
            <a:solidFill>
              <a:srgbClr val="8FBEE2"/>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4F81BD"/>
                    </a:solidFill>
                  </a:defRPr>
                </a:pPr>
              </a:p>
            </c:txPr>
            <c:showLegendKey val="0"/>
            <c:showVal val="1"/>
            <c:showBubbleSize val="0"/>
            <c:showCatName val="0"/>
            <c:showSerName val="0"/>
            <c:showPercent val="0"/>
            <c:separator>;</c:separator>
          </c:dLbls>
          <c:cat>
            <c:strRef>
              <c:f>'USO DE MEDICAÇÃO'!$I$6:$M$6</c:f>
              <c:strCache/>
            </c:strRef>
          </c:cat>
          <c:val>
            <c:numRef>
              <c:f>'USO DE MEDICAÇÃO'!$I$10:$M$10</c:f>
              <c:numCache/>
            </c:numRef>
          </c:val>
        </c:ser>
        <c:ser>
          <c:idx val="2"/>
          <c:order val="2"/>
          <c:tx>
            <c:strRef>
              <c:f>#N/A</c:f>
            </c:strRef>
          </c:tx>
          <c:spPr>
            <a:solidFill>
              <a:srgbClr val="E6B9B8"/>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C0504D"/>
                    </a:solidFill>
                  </a:defRPr>
                </a:pPr>
              </a:p>
            </c:txPr>
            <c:showLegendKey val="0"/>
            <c:showVal val="1"/>
            <c:showBubbleSize val="0"/>
            <c:showCatName val="0"/>
            <c:showSerName val="0"/>
            <c:showPercent val="0"/>
            <c:separator>;</c:separator>
          </c:dLbls>
          <c:cat>
            <c:strRef>
              <c:f>'USO DE MEDICAÇÃO'!$I$6:$M$6</c:f>
              <c:strCache/>
            </c:strRef>
          </c:cat>
          <c:val>
            <c:numRef>
              <c:f>'USO DE MEDICAÇÃO'!$I$11:$M$11</c:f>
              <c:numCache/>
            </c:numRef>
          </c:val>
        </c:ser>
        <c:ser>
          <c:idx val="3"/>
          <c:order val="3"/>
          <c:tx>
            <c:strRef>
              <c:f>#N/A</c:f>
            </c:strRef>
          </c:tx>
          <c:spPr>
            <a:solidFill>
              <a:srgbClr val="80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262626"/>
                    </a:solidFill>
                  </a:defRPr>
                </a:pPr>
              </a:p>
            </c:txPr>
            <c:showLegendKey val="0"/>
            <c:showVal val="1"/>
            <c:showBubbleSize val="0"/>
            <c:showCatName val="0"/>
            <c:showSerName val="0"/>
            <c:showPercent val="0"/>
            <c:separator>;</c:separator>
          </c:dLbls>
          <c:cat>
            <c:strRef>
              <c:f>'USO DE MEDICAÇÃO'!$I$6:$M$6</c:f>
              <c:strCache/>
            </c:strRef>
          </c:cat>
          <c:val>
            <c:numRef>
              <c:f>'USO DE MEDICAÇÃO'!$I$12:$M$12</c:f>
              <c:numCache/>
            </c:numRef>
          </c:val>
        </c:ser>
        <c:overlap val="-25"/>
        <c:gapWidth val="75"/>
        <c:axId val="41783589"/>
        <c:axId val="34129942"/>
      </c:barChart>
      <c:dateAx>
        <c:axId val="4178358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34129942"/>
        <c:crosses val="autoZero"/>
        <c:auto val="0"/>
        <c:noMultiLvlLbl val="0"/>
      </c:dateAx>
      <c:valAx>
        <c:axId val="34129942"/>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1783589"/>
        <c:crossesAt val="1"/>
        <c:crossBetween val="between"/>
        <c:dispUnits/>
      </c:valAx>
      <c:spPr>
        <a:ln w="3175">
          <a:noFill/>
        </a:ln>
      </c:spPr>
    </c:plotArea>
    <c:legend>
      <c:legendPos val="r"/>
      <c:layout>
        <c:manualLayout>
          <c:xMode val="edge"/>
          <c:yMode val="edge"/>
          <c:x val="0.06875"/>
          <c:y val="0.89675"/>
          <c:w val="0.82025"/>
          <c:h val="0.0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Controle e uso de medicações para o tratamento do tabagismo,no estabelecimento de saúde,  no quadrimestre de Set-Dez/2022</a:t>
            </a:r>
          </a:p>
        </c:rich>
      </c:tx>
      <c:layout/>
      <c:spPr>
        <a:noFill/>
        <a:ln>
          <a:noFill/>
        </a:ln>
      </c:spPr>
    </c:title>
    <c:plotArea>
      <c:layout>
        <c:manualLayout>
          <c:xMode val="edge"/>
          <c:yMode val="edge"/>
          <c:x val="0.01"/>
          <c:y val="0.23"/>
          <c:w val="0.9695"/>
          <c:h val="0.65175"/>
        </c:manualLayout>
      </c:layout>
      <c:barChart>
        <c:barDir val="col"/>
        <c:grouping val="clustered"/>
        <c:varyColors val="0"/>
        <c:ser>
          <c:idx val="0"/>
          <c:order val="0"/>
          <c:tx>
            <c:strRef>
              <c:f>#N/A</c:f>
            </c:strRef>
          </c:tx>
          <c:spPr>
            <a:solidFill>
              <a:srgbClr val="D9D9D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808080"/>
                    </a:solidFill>
                  </a:defRPr>
                </a:pPr>
              </a:p>
            </c:txPr>
            <c:showLegendKey val="0"/>
            <c:showVal val="1"/>
            <c:showBubbleSize val="0"/>
            <c:showCatName val="0"/>
            <c:showSerName val="0"/>
            <c:showPercent val="0"/>
            <c:separator>;</c:separator>
          </c:dLbls>
          <c:cat>
            <c:strRef>
              <c:f>'USO DE MEDICAÇÃO'!$O$6:$S$6</c:f>
              <c:strCache/>
            </c:strRef>
          </c:cat>
          <c:val>
            <c:numRef>
              <c:f>'USO DE MEDICAÇÃO'!$O$9:$S$9</c:f>
              <c:numCache/>
            </c:numRef>
          </c:val>
        </c:ser>
        <c:ser>
          <c:idx val="1"/>
          <c:order val="1"/>
          <c:tx>
            <c:strRef>
              <c:f>#N/A</c:f>
            </c:strRef>
          </c:tx>
          <c:spPr>
            <a:solidFill>
              <a:srgbClr val="8FBEE2"/>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4F81BD"/>
                    </a:solidFill>
                  </a:defRPr>
                </a:pPr>
              </a:p>
            </c:txPr>
            <c:showLegendKey val="0"/>
            <c:showVal val="1"/>
            <c:showBubbleSize val="0"/>
            <c:showCatName val="0"/>
            <c:showSerName val="0"/>
            <c:showPercent val="0"/>
            <c:separator>;</c:separator>
          </c:dLbls>
          <c:cat>
            <c:strRef>
              <c:f>'USO DE MEDICAÇÃO'!$O$6:$S$6</c:f>
              <c:strCache/>
            </c:strRef>
          </c:cat>
          <c:val>
            <c:numRef>
              <c:f>'USO DE MEDICAÇÃO'!$O$10:$S$10</c:f>
              <c:numCache/>
            </c:numRef>
          </c:val>
        </c:ser>
        <c:ser>
          <c:idx val="2"/>
          <c:order val="2"/>
          <c:tx>
            <c:strRef>
              <c:f>#N/A</c:f>
            </c:strRef>
          </c:tx>
          <c:spPr>
            <a:solidFill>
              <a:srgbClr val="E6B9B8"/>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C0504D"/>
                    </a:solidFill>
                  </a:defRPr>
                </a:pPr>
              </a:p>
            </c:txPr>
            <c:showLegendKey val="0"/>
            <c:showVal val="1"/>
            <c:showBubbleSize val="0"/>
            <c:showCatName val="0"/>
            <c:showSerName val="0"/>
            <c:showPercent val="0"/>
            <c:separator>;</c:separator>
          </c:dLbls>
          <c:cat>
            <c:strRef>
              <c:f>'USO DE MEDICAÇÃO'!$O$6:$S$6</c:f>
              <c:strCache/>
            </c:strRef>
          </c:cat>
          <c:val>
            <c:numRef>
              <c:f>'USO DE MEDICAÇÃO'!$O$11:$S$11</c:f>
              <c:numCache/>
            </c:numRef>
          </c:val>
        </c:ser>
        <c:ser>
          <c:idx val="3"/>
          <c:order val="3"/>
          <c:tx>
            <c:strRef>
              <c:f>#N/A</c:f>
            </c:strRef>
          </c:tx>
          <c:spPr>
            <a:solidFill>
              <a:srgbClr val="80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262626"/>
                    </a:solidFill>
                  </a:defRPr>
                </a:pPr>
              </a:p>
            </c:txPr>
            <c:showLegendKey val="0"/>
            <c:showVal val="1"/>
            <c:showBubbleSize val="0"/>
            <c:showCatName val="0"/>
            <c:showSerName val="0"/>
            <c:showPercent val="0"/>
            <c:separator>;</c:separator>
          </c:dLbls>
          <c:cat>
            <c:strRef>
              <c:f>'USO DE MEDICAÇÃO'!$O$6:$S$6</c:f>
              <c:strCache/>
            </c:strRef>
          </c:cat>
          <c:val>
            <c:numRef>
              <c:f>'USO DE MEDICAÇÃO'!$O$12:$S$12</c:f>
              <c:numCache/>
            </c:numRef>
          </c:val>
        </c:ser>
        <c:overlap val="-25"/>
        <c:gapWidth val="75"/>
        <c:axId val="61754423"/>
        <c:axId val="6067848"/>
      </c:barChart>
      <c:dateAx>
        <c:axId val="6175442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6067848"/>
        <c:crosses val="autoZero"/>
        <c:auto val="0"/>
        <c:noMultiLvlLbl val="0"/>
      </c:dateAx>
      <c:valAx>
        <c:axId val="6067848"/>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1754423"/>
        <c:crossesAt val="1"/>
        <c:crossBetween val="between"/>
        <c:dispUnits/>
      </c:valAx>
      <c:spPr>
        <a:ln w="3175">
          <a:noFill/>
        </a:ln>
      </c:spPr>
    </c:plotArea>
    <c:legend>
      <c:legendPos val="r"/>
      <c:layout>
        <c:manualLayout>
          <c:xMode val="edge"/>
          <c:yMode val="edge"/>
          <c:x val="0.06875"/>
          <c:y val="0.89675"/>
          <c:w val="0.82025"/>
          <c:h val="0.0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de Entrada / Saída de medicações para o tratamento do tabagismo,  no estabelecimento de saúde, em 2022</a:t>
            </a:r>
          </a:p>
        </c:rich>
      </c:tx>
      <c:layout/>
      <c:spPr>
        <a:noFill/>
        <a:ln>
          <a:noFill/>
        </a:ln>
      </c:spPr>
    </c:title>
    <c:plotArea>
      <c:layout>
        <c:manualLayout>
          <c:xMode val="edge"/>
          <c:yMode val="edge"/>
          <c:x val="0.01"/>
          <c:y val="0.19175"/>
          <c:w val="0.96925"/>
          <c:h val="0.67975"/>
        </c:manualLayout>
      </c:layout>
      <c:barChart>
        <c:barDir val="col"/>
        <c:grouping val="clustered"/>
        <c:varyColors val="0"/>
        <c:ser>
          <c:idx val="0"/>
          <c:order val="0"/>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50" b="1" i="0" u="none" baseline="0">
                    <a:solidFill>
                      <a:srgbClr val="1F497D"/>
                    </a:solidFill>
                  </a:defRPr>
                </a:pPr>
              </a:p>
            </c:txPr>
            <c:showLegendKey val="0"/>
            <c:showVal val="1"/>
            <c:showBubbleSize val="0"/>
            <c:showCatName val="0"/>
            <c:showSerName val="0"/>
            <c:showPercent val="0"/>
            <c:separator>;</c:separator>
          </c:dLbls>
          <c:cat>
            <c:strRef>
              <c:f>'USO DE MEDICAÇÃO'!$I$6:$M$6</c:f>
              <c:strCache/>
            </c:strRef>
          </c:cat>
          <c:val>
            <c:numRef>
              <c:f>'USO DE MEDICAÇÃO'!$C$18:$G$18</c:f>
              <c:numCache/>
            </c:numRef>
          </c:val>
        </c:ser>
        <c:ser>
          <c:idx val="1"/>
          <c:order val="1"/>
          <c:tx>
            <c:strRef>
              <c:f>#N/A</c:f>
            </c:strRef>
          </c:tx>
          <c:spPr>
            <a:solidFill>
              <a:srgbClr val="C050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50" b="1" i="0" u="none" baseline="0">
                    <a:solidFill>
                      <a:srgbClr val="953735"/>
                    </a:solidFill>
                  </a:defRPr>
                </a:pPr>
              </a:p>
            </c:txPr>
            <c:showLegendKey val="0"/>
            <c:showVal val="1"/>
            <c:showBubbleSize val="0"/>
            <c:showCatName val="0"/>
            <c:showSerName val="0"/>
            <c:showPercent val="0"/>
            <c:separator>;</c:separator>
          </c:dLbls>
          <c:cat>
            <c:strRef>
              <c:f>'USO DE MEDICAÇÃO'!$I$6:$M$6</c:f>
              <c:strCache/>
            </c:strRef>
          </c:cat>
          <c:val>
            <c:numRef>
              <c:f>'USO DE MEDICAÇÃO'!$I$18:$M$18</c:f>
              <c:numCache/>
            </c:numRef>
          </c:val>
        </c:ser>
        <c:overlap val="-25"/>
        <c:gapWidth val="75"/>
        <c:axId val="28889097"/>
        <c:axId val="6279610"/>
      </c:barChart>
      <c:dateAx>
        <c:axId val="2888909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6279610"/>
        <c:crosses val="autoZero"/>
        <c:auto val="0"/>
        <c:noMultiLvlLbl val="0"/>
      </c:dateAx>
      <c:valAx>
        <c:axId val="6279610"/>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8889097"/>
        <c:crossesAt val="1"/>
        <c:crossBetween val="between"/>
        <c:dispUnits/>
      </c:valAx>
      <c:spPr>
        <a:ln w="3175">
          <a:noFill/>
        </a:ln>
      </c:spPr>
    </c:plotArea>
    <c:legend>
      <c:legendPos val="r"/>
      <c:layout>
        <c:manualLayout>
          <c:xMode val="edge"/>
          <c:yMode val="edge"/>
          <c:x val="0.3325"/>
          <c:y val="0.8935"/>
          <c:w val="0.306"/>
          <c:h val="0.06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sexo, na Unidade em Jan-Abril/2022</a:t>
            </a:r>
          </a:p>
        </c:rich>
      </c:tx>
      <c:layout>
        <c:manualLayout>
          <c:xMode val="factor"/>
          <c:yMode val="factor"/>
          <c:x val="-0.003"/>
          <c:y val="-0.0032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'Q1(JAN-ABR)-2022'!$E$10:$F$10</c:f>
              <c:numCache/>
            </c:numRef>
          </c:val>
        </c:ser>
      </c:pieChart>
      <c:spPr>
        <a:ln w="3175">
          <a:noFill/>
        </a:ln>
      </c:spPr>
    </c:plotArea>
    <c:legend>
      <c:legendPos val="r"/>
      <c:layout>
        <c:manualLayout>
          <c:xMode val="edge"/>
          <c:yMode val="edge"/>
          <c:x val="0.4335"/>
          <c:y val="0.1825"/>
          <c:w val="0.111"/>
          <c:h val="0.06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Jan-Abril/2022</a:t>
            </a:r>
          </a:p>
        </c:rich>
      </c:tx>
      <c:layout>
        <c:manualLayout>
          <c:xMode val="factor"/>
          <c:yMode val="factor"/>
          <c:x val="0.0045"/>
          <c:y val="0.02675"/>
        </c:manualLayout>
      </c:layout>
      <c:spPr>
        <a:noFill/>
        <a:ln>
          <a:noFill/>
        </a:ln>
      </c:spPr>
    </c:title>
    <c:plotArea>
      <c:layout>
        <c:manualLayout>
          <c:xMode val="edge"/>
          <c:yMode val="edge"/>
          <c:x val="0.02625"/>
          <c:y val="0.2045"/>
          <c:w val="0.9475"/>
          <c:h val="0.65075"/>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'Q1(JAN-ABR)-2022'!$D$10</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'Q1(JAN-ABR)-2022'!$E$10</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'Q1(JAN-ABR)-2022'!$F$10</c:f>
              <c:numCache/>
            </c:numRef>
          </c:val>
        </c:ser>
        <c:overlap val="-25"/>
        <c:axId val="3775405"/>
        <c:axId val="50777118"/>
      </c:barChart>
      <c:dateAx>
        <c:axId val="377540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0777118"/>
        <c:crosses val="autoZero"/>
        <c:auto val="0"/>
        <c:noMultiLvlLbl val="0"/>
      </c:dateAx>
      <c:valAx>
        <c:axId val="50777118"/>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775405"/>
        <c:crossesAt val="1"/>
        <c:crossBetween val="between"/>
        <c:dispUnits/>
      </c:valAx>
      <c:spPr>
        <a:ln w="3175">
          <a:noFill/>
        </a:ln>
      </c:spPr>
    </c:plotArea>
    <c:legend>
      <c:legendPos val="r"/>
      <c:layout>
        <c:manualLayout>
          <c:xMode val="edge"/>
          <c:yMode val="edge"/>
          <c:x val="0.0695"/>
          <c:y val="0.919"/>
          <c:w val="0.8645"/>
          <c:h val="0.05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Jan-Abril/2022</a:t>
            </a:r>
          </a:p>
        </c:rich>
      </c:tx>
      <c:layout>
        <c:manualLayout>
          <c:xMode val="factor"/>
          <c:yMode val="factor"/>
          <c:x val="-0.01375"/>
          <c:y val="0.001"/>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'Q1(JAN-ABR)-2022'!$M$8:$M$9</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'Q1(JAN-ABR)-2022'!$M$10</c:f>
              <c:numCache/>
            </c:numRef>
          </c:val>
        </c:ser>
        <c:ser>
          <c:idx val="1"/>
          <c:order val="1"/>
          <c:tx>
            <c:strRef>
              <c:f>'Q1(JAN-ABR)-2022'!$N$8:$N$9</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'Q1(JAN-ABR)-2022'!$N$10</c:f>
              <c:numCache/>
            </c:numRef>
          </c:val>
        </c:ser>
        <c:ser>
          <c:idx val="2"/>
          <c:order val="2"/>
          <c:tx>
            <c:strRef>
              <c:f>'Q1(JAN-ABR)-2022'!$O$8:$O$9</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'Q1(JAN-ABR)-2022'!$O$10</c:f>
              <c:numCache/>
            </c:numRef>
          </c:val>
        </c:ser>
        <c:overlap val="-25"/>
        <c:axId val="5050815"/>
        <c:axId val="46163344"/>
      </c:barChart>
      <c:dateAx>
        <c:axId val="505081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6163344"/>
        <c:crosses val="autoZero"/>
        <c:auto val="0"/>
        <c:noMultiLvlLbl val="0"/>
      </c:dateAx>
      <c:valAx>
        <c:axId val="4616334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050815"/>
        <c:crossesAt val="1"/>
        <c:crossBetween val="between"/>
        <c:dispUnits/>
      </c:valAx>
      <c:spPr>
        <a:ln w="3175">
          <a:noFill/>
        </a:ln>
      </c:spPr>
    </c:plotArea>
    <c:legend>
      <c:legendPos val="r"/>
      <c:layout>
        <c:manualLayout>
          <c:xMode val="edge"/>
          <c:yMode val="edge"/>
          <c:x val="0.0695"/>
          <c:y val="0.919"/>
          <c:w val="0.86425"/>
          <c:h val="0.05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de tratamento para cessação do tabagismo no SUS no Município em Jan-Abr/2022</a:t>
            </a:r>
          </a:p>
        </c:rich>
      </c:tx>
      <c:layout>
        <c:manualLayout>
          <c:xMode val="factor"/>
          <c:yMode val="factor"/>
          <c:x val="0.028"/>
          <c:y val="-0.00225"/>
        </c:manualLayout>
      </c:layout>
      <c:spPr>
        <a:noFill/>
        <a:ln>
          <a:noFill/>
        </a:ln>
      </c:spPr>
    </c:title>
    <c:plotArea>
      <c:layout>
        <c:manualLayout>
          <c:xMode val="edge"/>
          <c:yMode val="edge"/>
          <c:x val="0.04175"/>
          <c:y val="0.20075"/>
          <c:w val="0.8695"/>
          <c:h val="0.56525"/>
        </c:manualLayout>
      </c:layout>
      <c:barChart>
        <c:barDir val="col"/>
        <c:grouping val="clustered"/>
        <c:varyColors val="0"/>
        <c:ser>
          <c:idx val="0"/>
          <c:order val="0"/>
          <c:tx>
            <c:strRef>
              <c:f>'RESUMO ANUAL'!$X$3:$X$4</c:f>
            </c:strRef>
          </c:tx>
          <c:spPr>
            <a:solidFill>
              <a:srgbClr val="4F81BD"/>
            </a:solidFill>
            <a:ln w="38100">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ANUAL'!$X$5</c:f>
              <c:numCache/>
            </c:numRef>
          </c:val>
        </c:ser>
        <c:ser>
          <c:idx val="1"/>
          <c:order val="1"/>
          <c:tx>
            <c:strRef>
              <c:f>'RESUMO ANUAL'!$Y$3:$Y$4</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ANUAL'!$Y$5</c:f>
              <c:numCache/>
            </c:numRef>
          </c:val>
        </c:ser>
        <c:ser>
          <c:idx val="2"/>
          <c:order val="2"/>
          <c:tx>
            <c:strRef>
              <c:f>'RESUMO ANUAL'!$Z$3:$Z$4</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ANUAL'!$Z$5</c:f>
              <c:numCache/>
            </c:numRef>
          </c:val>
        </c:ser>
        <c:overlap val="-25"/>
        <c:gapWidth val="75"/>
        <c:axId val="47411345"/>
        <c:axId val="41454530"/>
      </c:barChart>
      <c:dateAx>
        <c:axId val="4741134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1454530"/>
        <c:crosses val="autoZero"/>
        <c:auto val="0"/>
        <c:noMultiLvlLbl val="0"/>
      </c:dateAx>
      <c:valAx>
        <c:axId val="41454530"/>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7411345"/>
        <c:crossesAt val="1"/>
        <c:crossBetween val="between"/>
        <c:dispUnits/>
      </c:valAx>
      <c:spPr>
        <a:noFill/>
        <a:ln>
          <a:noFill/>
        </a:ln>
      </c:spPr>
    </c:plotArea>
    <c:legend>
      <c:legendPos val="r"/>
      <c:layout>
        <c:manualLayout>
          <c:xMode val="edge"/>
          <c:yMode val="edge"/>
          <c:x val="0"/>
          <c:y val="0.839"/>
          <c:w val="0.97025"/>
          <c:h val="0.134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na Unidade de Saúde em Mai-Ago/2022</a:t>
            </a:r>
          </a:p>
        </c:rich>
      </c:tx>
      <c:layout>
        <c:manualLayout>
          <c:xMode val="factor"/>
          <c:yMode val="factor"/>
          <c:x val="-0.02"/>
          <c:y val="-0.0005"/>
        </c:manualLayout>
      </c:layout>
      <c:spPr>
        <a:noFill/>
        <a:ln>
          <a:noFill/>
        </a:ln>
      </c:spPr>
    </c:title>
    <c:plotArea>
      <c:layout>
        <c:manualLayout>
          <c:xMode val="edge"/>
          <c:yMode val="edge"/>
          <c:x val="0.034"/>
          <c:y val="0.15725"/>
          <c:w val="0.89575"/>
          <c:h val="0.5525"/>
        </c:manualLayout>
      </c:layout>
      <c:barChart>
        <c:barDir val="col"/>
        <c:grouping val="clustered"/>
        <c:varyColors val="0"/>
        <c:ser>
          <c:idx val="0"/>
          <c:order val="0"/>
          <c:tx>
            <c:strRef>
              <c:f>'Q2(MAI-AGO)-2022'!$J$6:$J$9</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'Q2(MAI-AGO)-2022'!$J$10</c:f>
              <c:numCache/>
            </c:numRef>
          </c:val>
        </c:ser>
        <c:ser>
          <c:idx val="1"/>
          <c:order val="1"/>
          <c:tx>
            <c:strRef>
              <c:f>'Q2(MAI-AGO)-2022'!$K$6:$K$9</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'Q2(MAI-AGO)-2022'!$K$10</c:f>
              <c:numCache/>
            </c:numRef>
          </c:val>
        </c:ser>
        <c:ser>
          <c:idx val="2"/>
          <c:order val="2"/>
          <c:tx>
            <c:strRef>
              <c:f>'Q2(MAI-AGO)-2022'!$L$6:$L$9</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'Q2(MAI-AGO)-2022'!$L$10</c:f>
              <c:numCache/>
            </c:numRef>
          </c:val>
        </c:ser>
        <c:ser>
          <c:idx val="3"/>
          <c:order val="3"/>
          <c:tx>
            <c:strRef>
              <c:f>'Q2(MAI-AGO)-2022'!$M$6</c:f>
            </c:strRef>
          </c:tx>
          <c:spPr>
            <a:solidFill>
              <a:srgbClr val="1F497D"/>
            </a:solidFill>
            <a:ln w="3175">
              <a:solidFill>
                <a:srgbClr val="1F497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'Q2(MAI-AGO)-2022'!$M$10</c:f>
              <c:numCache/>
            </c:numRef>
          </c:val>
        </c:ser>
        <c:ser>
          <c:idx val="4"/>
          <c:order val="4"/>
          <c:tx>
            <c:strRef>
              <c:f>'Q2(MAI-AGO)-2022'!$P$6:$P$9</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General"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'Q2(MAI-AGO)-2022'!$P$10</c:f>
              <c:numCache/>
            </c:numRef>
          </c:val>
        </c:ser>
        <c:ser>
          <c:idx val="5"/>
          <c:order val="5"/>
          <c:tx>
            <c:strRef>
              <c:f>'Q2(MAI-AGO)-2022'!$Q$6:$Q$9</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'Q2(MAI-AGO)-2022'!$Q$10</c:f>
              <c:numCache/>
            </c:numRef>
          </c:val>
        </c:ser>
        <c:overlap val="-25"/>
        <c:axId val="18006051"/>
        <c:axId val="9881268"/>
      </c:barChart>
      <c:dateAx>
        <c:axId val="1800605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9881268"/>
        <c:crosses val="autoZero"/>
        <c:auto val="0"/>
        <c:noMultiLvlLbl val="0"/>
      </c:dateAx>
      <c:valAx>
        <c:axId val="9881268"/>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8006051"/>
        <c:crossesAt val="1"/>
        <c:crossBetween val="between"/>
        <c:dispUnits/>
      </c:valAx>
      <c:spPr>
        <a:ln w="3175">
          <a:noFill/>
        </a:ln>
      </c:spPr>
    </c:plotArea>
    <c:legend>
      <c:legendPos val="r"/>
      <c:layout>
        <c:manualLayout>
          <c:xMode val="edge"/>
          <c:yMode val="edge"/>
          <c:x val="0.027"/>
          <c:y val="0.7825"/>
          <c:w val="0.94825"/>
          <c:h val="0.16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chart" Target="/xl/charts/chart23.xml" /><Relationship Id="rId8"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 Id="rId3" Type="http://schemas.openxmlformats.org/officeDocument/2006/relationships/chart" Target="/xl/charts/chart41.xml" /><Relationship Id="rId4" Type="http://schemas.openxmlformats.org/officeDocument/2006/relationships/chart" Target="/xl/charts/chart4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xdr:row>
      <xdr:rowOff>19050</xdr:rowOff>
    </xdr:from>
    <xdr:to>
      <xdr:col>39</xdr:col>
      <xdr:colOff>495300</xdr:colOff>
      <xdr:row>11</xdr:row>
      <xdr:rowOff>942975</xdr:rowOff>
    </xdr:to>
    <xdr:graphicFrame>
      <xdr:nvGraphicFramePr>
        <xdr:cNvPr id="1" name="Chart 12"/>
        <xdr:cNvGraphicFramePr/>
      </xdr:nvGraphicFramePr>
      <xdr:xfrm>
        <a:off x="13420725" y="638175"/>
        <a:ext cx="9039225" cy="3257550"/>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26</xdr:row>
      <xdr:rowOff>0</xdr:rowOff>
    </xdr:from>
    <xdr:to>
      <xdr:col>47</xdr:col>
      <xdr:colOff>219075</xdr:colOff>
      <xdr:row>38</xdr:row>
      <xdr:rowOff>200025</xdr:rowOff>
    </xdr:to>
    <xdr:graphicFrame>
      <xdr:nvGraphicFramePr>
        <xdr:cNvPr id="2" name="Chart 13"/>
        <xdr:cNvGraphicFramePr/>
      </xdr:nvGraphicFramePr>
      <xdr:xfrm>
        <a:off x="22574250" y="7172325"/>
        <a:ext cx="4486275" cy="3057525"/>
      </xdr:xfrm>
      <a:graphic>
        <a:graphicData uri="http://schemas.openxmlformats.org/drawingml/2006/chart">
          <c:chart xmlns:c="http://schemas.openxmlformats.org/drawingml/2006/chart" r:id="rId2"/>
        </a:graphicData>
      </a:graphic>
    </xdr:graphicFrame>
    <xdr:clientData/>
  </xdr:twoCellAnchor>
  <xdr:twoCellAnchor>
    <xdr:from>
      <xdr:col>24</xdr:col>
      <xdr:colOff>19050</xdr:colOff>
      <xdr:row>12</xdr:row>
      <xdr:rowOff>28575</xdr:rowOff>
    </xdr:from>
    <xdr:to>
      <xdr:col>32</xdr:col>
      <xdr:colOff>209550</xdr:colOff>
      <xdr:row>25</xdr:row>
      <xdr:rowOff>104775</xdr:rowOff>
    </xdr:to>
    <xdr:graphicFrame>
      <xdr:nvGraphicFramePr>
        <xdr:cNvPr id="3" name="Chart 14"/>
        <xdr:cNvGraphicFramePr/>
      </xdr:nvGraphicFramePr>
      <xdr:xfrm>
        <a:off x="13411200" y="3981450"/>
        <a:ext cx="4495800" cy="3057525"/>
      </xdr:xfrm>
      <a:graphic>
        <a:graphicData uri="http://schemas.openxmlformats.org/drawingml/2006/chart">
          <c:chart xmlns:c="http://schemas.openxmlformats.org/drawingml/2006/chart" r:id="rId3"/>
        </a:graphicData>
      </a:graphic>
    </xdr:graphicFrame>
    <xdr:clientData/>
  </xdr:twoCellAnchor>
  <xdr:twoCellAnchor>
    <xdr:from>
      <xdr:col>24</xdr:col>
      <xdr:colOff>9525</xdr:colOff>
      <xdr:row>25</xdr:row>
      <xdr:rowOff>228600</xdr:rowOff>
    </xdr:from>
    <xdr:to>
      <xdr:col>32</xdr:col>
      <xdr:colOff>200025</xdr:colOff>
      <xdr:row>38</xdr:row>
      <xdr:rowOff>190500</xdr:rowOff>
    </xdr:to>
    <xdr:graphicFrame>
      <xdr:nvGraphicFramePr>
        <xdr:cNvPr id="4" name="Chart 15"/>
        <xdr:cNvGraphicFramePr/>
      </xdr:nvGraphicFramePr>
      <xdr:xfrm>
        <a:off x="13401675" y="7162800"/>
        <a:ext cx="4495800" cy="3057525"/>
      </xdr:xfrm>
      <a:graphic>
        <a:graphicData uri="http://schemas.openxmlformats.org/drawingml/2006/chart">
          <c:chart xmlns:c="http://schemas.openxmlformats.org/drawingml/2006/chart" r:id="rId4"/>
        </a:graphicData>
      </a:graphic>
    </xdr:graphicFrame>
    <xdr:clientData/>
  </xdr:twoCellAnchor>
  <xdr:twoCellAnchor>
    <xdr:from>
      <xdr:col>32</xdr:col>
      <xdr:colOff>266700</xdr:colOff>
      <xdr:row>12</xdr:row>
      <xdr:rowOff>47625</xdr:rowOff>
    </xdr:from>
    <xdr:to>
      <xdr:col>39</xdr:col>
      <xdr:colOff>495300</xdr:colOff>
      <xdr:row>25</xdr:row>
      <xdr:rowOff>114300</xdr:rowOff>
    </xdr:to>
    <xdr:graphicFrame>
      <xdr:nvGraphicFramePr>
        <xdr:cNvPr id="5" name="Chart 16"/>
        <xdr:cNvGraphicFramePr/>
      </xdr:nvGraphicFramePr>
      <xdr:xfrm>
        <a:off x="17964150" y="4000500"/>
        <a:ext cx="4495800" cy="3048000"/>
      </xdr:xfrm>
      <a:graphic>
        <a:graphicData uri="http://schemas.openxmlformats.org/drawingml/2006/chart">
          <c:chart xmlns:c="http://schemas.openxmlformats.org/drawingml/2006/chart" r:id="rId5"/>
        </a:graphicData>
      </a:graphic>
    </xdr:graphicFrame>
    <xdr:clientData/>
  </xdr:twoCellAnchor>
  <xdr:twoCellAnchor>
    <xdr:from>
      <xdr:col>32</xdr:col>
      <xdr:colOff>285750</xdr:colOff>
      <xdr:row>25</xdr:row>
      <xdr:rowOff>219075</xdr:rowOff>
    </xdr:from>
    <xdr:to>
      <xdr:col>39</xdr:col>
      <xdr:colOff>514350</xdr:colOff>
      <xdr:row>38</xdr:row>
      <xdr:rowOff>180975</xdr:rowOff>
    </xdr:to>
    <xdr:graphicFrame>
      <xdr:nvGraphicFramePr>
        <xdr:cNvPr id="6" name="Chart 17"/>
        <xdr:cNvGraphicFramePr/>
      </xdr:nvGraphicFramePr>
      <xdr:xfrm>
        <a:off x="17983200" y="7153275"/>
        <a:ext cx="4495800" cy="3057525"/>
      </xdr:xfrm>
      <a:graphic>
        <a:graphicData uri="http://schemas.openxmlformats.org/drawingml/2006/chart">
          <c:chart xmlns:c="http://schemas.openxmlformats.org/drawingml/2006/chart" r:id="rId6"/>
        </a:graphicData>
      </a:graphic>
    </xdr:graphicFrame>
    <xdr:clientData/>
  </xdr:twoCellAnchor>
  <xdr:twoCellAnchor>
    <xdr:from>
      <xdr:col>39</xdr:col>
      <xdr:colOff>552450</xdr:colOff>
      <xdr:row>12</xdr:row>
      <xdr:rowOff>28575</xdr:rowOff>
    </xdr:from>
    <xdr:to>
      <xdr:col>47</xdr:col>
      <xdr:colOff>209550</xdr:colOff>
      <xdr:row>25</xdr:row>
      <xdr:rowOff>104775</xdr:rowOff>
    </xdr:to>
    <xdr:graphicFrame>
      <xdr:nvGraphicFramePr>
        <xdr:cNvPr id="7" name="Chart 18"/>
        <xdr:cNvGraphicFramePr/>
      </xdr:nvGraphicFramePr>
      <xdr:xfrm>
        <a:off x="22517100" y="3981450"/>
        <a:ext cx="4533900" cy="3057525"/>
      </xdr:xfrm>
      <a:graphic>
        <a:graphicData uri="http://schemas.openxmlformats.org/drawingml/2006/chart">
          <c:chart xmlns:c="http://schemas.openxmlformats.org/drawingml/2006/chart" r:id="rId7"/>
        </a:graphicData>
      </a:graphic>
    </xdr:graphicFrame>
    <xdr:clientData/>
  </xdr:twoCellAnchor>
  <xdr:twoCellAnchor>
    <xdr:from>
      <xdr:col>40</xdr:col>
      <xdr:colOff>0</xdr:colOff>
      <xdr:row>2</xdr:row>
      <xdr:rowOff>19050</xdr:rowOff>
    </xdr:from>
    <xdr:to>
      <xdr:col>47</xdr:col>
      <xdr:colOff>219075</xdr:colOff>
      <xdr:row>11</xdr:row>
      <xdr:rowOff>942975</xdr:rowOff>
    </xdr:to>
    <xdr:graphicFrame>
      <xdr:nvGraphicFramePr>
        <xdr:cNvPr id="8" name="Chart 19"/>
        <xdr:cNvGraphicFramePr/>
      </xdr:nvGraphicFramePr>
      <xdr:xfrm>
        <a:off x="22574250" y="638175"/>
        <a:ext cx="4486275" cy="325755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2</xdr:row>
      <xdr:rowOff>28575</xdr:rowOff>
    </xdr:from>
    <xdr:to>
      <xdr:col>39</xdr:col>
      <xdr:colOff>485775</xdr:colOff>
      <xdr:row>12</xdr:row>
      <xdr:rowOff>9525</xdr:rowOff>
    </xdr:to>
    <xdr:graphicFrame>
      <xdr:nvGraphicFramePr>
        <xdr:cNvPr id="1" name="Chart 12"/>
        <xdr:cNvGraphicFramePr/>
      </xdr:nvGraphicFramePr>
      <xdr:xfrm>
        <a:off x="13620750" y="695325"/>
        <a:ext cx="9039225" cy="3314700"/>
      </xdr:xfrm>
      <a:graphic>
        <a:graphicData uri="http://schemas.openxmlformats.org/drawingml/2006/chart">
          <c:chart xmlns:c="http://schemas.openxmlformats.org/drawingml/2006/chart" r:id="rId1"/>
        </a:graphicData>
      </a:graphic>
    </xdr:graphicFrame>
    <xdr:clientData/>
  </xdr:twoCellAnchor>
  <xdr:twoCellAnchor>
    <xdr:from>
      <xdr:col>39</xdr:col>
      <xdr:colOff>552450</xdr:colOff>
      <xdr:row>26</xdr:row>
      <xdr:rowOff>28575</xdr:rowOff>
    </xdr:from>
    <xdr:to>
      <xdr:col>47</xdr:col>
      <xdr:colOff>190500</xdr:colOff>
      <xdr:row>38</xdr:row>
      <xdr:rowOff>238125</xdr:rowOff>
    </xdr:to>
    <xdr:graphicFrame>
      <xdr:nvGraphicFramePr>
        <xdr:cNvPr id="2" name="Chart 13"/>
        <xdr:cNvGraphicFramePr/>
      </xdr:nvGraphicFramePr>
      <xdr:xfrm>
        <a:off x="22726650" y="7248525"/>
        <a:ext cx="4514850" cy="3067050"/>
      </xdr:xfrm>
      <a:graphic>
        <a:graphicData uri="http://schemas.openxmlformats.org/drawingml/2006/chart">
          <c:chart xmlns:c="http://schemas.openxmlformats.org/drawingml/2006/chart" r:id="rId2"/>
        </a:graphicData>
      </a:graphic>
    </xdr:graphicFrame>
    <xdr:clientData/>
  </xdr:twoCellAnchor>
  <xdr:twoCellAnchor>
    <xdr:from>
      <xdr:col>24</xdr:col>
      <xdr:colOff>9525</xdr:colOff>
      <xdr:row>12</xdr:row>
      <xdr:rowOff>85725</xdr:rowOff>
    </xdr:from>
    <xdr:to>
      <xdr:col>32</xdr:col>
      <xdr:colOff>200025</xdr:colOff>
      <xdr:row>25</xdr:row>
      <xdr:rowOff>161925</xdr:rowOff>
    </xdr:to>
    <xdr:graphicFrame>
      <xdr:nvGraphicFramePr>
        <xdr:cNvPr id="3" name="Chart 14"/>
        <xdr:cNvGraphicFramePr/>
      </xdr:nvGraphicFramePr>
      <xdr:xfrm>
        <a:off x="13611225" y="4086225"/>
        <a:ext cx="4495800" cy="305752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26</xdr:row>
      <xdr:rowOff>38100</xdr:rowOff>
    </xdr:from>
    <xdr:to>
      <xdr:col>32</xdr:col>
      <xdr:colOff>190500</xdr:colOff>
      <xdr:row>39</xdr:row>
      <xdr:rowOff>0</xdr:rowOff>
    </xdr:to>
    <xdr:graphicFrame>
      <xdr:nvGraphicFramePr>
        <xdr:cNvPr id="4" name="Chart 15"/>
        <xdr:cNvGraphicFramePr/>
      </xdr:nvGraphicFramePr>
      <xdr:xfrm>
        <a:off x="13601700" y="7258050"/>
        <a:ext cx="4495800" cy="3057525"/>
      </xdr:xfrm>
      <a:graphic>
        <a:graphicData uri="http://schemas.openxmlformats.org/drawingml/2006/chart">
          <c:chart xmlns:c="http://schemas.openxmlformats.org/drawingml/2006/chart" r:id="rId4"/>
        </a:graphicData>
      </a:graphic>
    </xdr:graphicFrame>
    <xdr:clientData/>
  </xdr:twoCellAnchor>
  <xdr:twoCellAnchor>
    <xdr:from>
      <xdr:col>32</xdr:col>
      <xdr:colOff>257175</xdr:colOff>
      <xdr:row>12</xdr:row>
      <xdr:rowOff>104775</xdr:rowOff>
    </xdr:from>
    <xdr:to>
      <xdr:col>39</xdr:col>
      <xdr:colOff>476250</xdr:colOff>
      <xdr:row>25</xdr:row>
      <xdr:rowOff>171450</xdr:rowOff>
    </xdr:to>
    <xdr:graphicFrame>
      <xdr:nvGraphicFramePr>
        <xdr:cNvPr id="5" name="Chart 16"/>
        <xdr:cNvGraphicFramePr/>
      </xdr:nvGraphicFramePr>
      <xdr:xfrm>
        <a:off x="18164175" y="4105275"/>
        <a:ext cx="4486275" cy="3048000"/>
      </xdr:xfrm>
      <a:graphic>
        <a:graphicData uri="http://schemas.openxmlformats.org/drawingml/2006/chart">
          <c:chart xmlns:c="http://schemas.openxmlformats.org/drawingml/2006/chart" r:id="rId5"/>
        </a:graphicData>
      </a:graphic>
    </xdr:graphicFrame>
    <xdr:clientData/>
  </xdr:twoCellAnchor>
  <xdr:twoCellAnchor>
    <xdr:from>
      <xdr:col>32</xdr:col>
      <xdr:colOff>276225</xdr:colOff>
      <xdr:row>26</xdr:row>
      <xdr:rowOff>28575</xdr:rowOff>
    </xdr:from>
    <xdr:to>
      <xdr:col>39</xdr:col>
      <xdr:colOff>504825</xdr:colOff>
      <xdr:row>38</xdr:row>
      <xdr:rowOff>238125</xdr:rowOff>
    </xdr:to>
    <xdr:graphicFrame>
      <xdr:nvGraphicFramePr>
        <xdr:cNvPr id="6" name="Chart 17"/>
        <xdr:cNvGraphicFramePr/>
      </xdr:nvGraphicFramePr>
      <xdr:xfrm>
        <a:off x="18183225" y="7248525"/>
        <a:ext cx="4495800" cy="3067050"/>
      </xdr:xfrm>
      <a:graphic>
        <a:graphicData uri="http://schemas.openxmlformats.org/drawingml/2006/chart">
          <c:chart xmlns:c="http://schemas.openxmlformats.org/drawingml/2006/chart" r:id="rId6"/>
        </a:graphicData>
      </a:graphic>
    </xdr:graphicFrame>
    <xdr:clientData/>
  </xdr:twoCellAnchor>
  <xdr:twoCellAnchor>
    <xdr:from>
      <xdr:col>39</xdr:col>
      <xdr:colOff>542925</xdr:colOff>
      <xdr:row>12</xdr:row>
      <xdr:rowOff>104775</xdr:rowOff>
    </xdr:from>
    <xdr:to>
      <xdr:col>47</xdr:col>
      <xdr:colOff>190500</xdr:colOff>
      <xdr:row>25</xdr:row>
      <xdr:rowOff>180975</xdr:rowOff>
    </xdr:to>
    <xdr:graphicFrame>
      <xdr:nvGraphicFramePr>
        <xdr:cNvPr id="7" name="Chart 18"/>
        <xdr:cNvGraphicFramePr/>
      </xdr:nvGraphicFramePr>
      <xdr:xfrm>
        <a:off x="22717125" y="4105275"/>
        <a:ext cx="4524375" cy="3057525"/>
      </xdr:xfrm>
      <a:graphic>
        <a:graphicData uri="http://schemas.openxmlformats.org/drawingml/2006/chart">
          <c:chart xmlns:c="http://schemas.openxmlformats.org/drawingml/2006/chart" r:id="rId7"/>
        </a:graphicData>
      </a:graphic>
    </xdr:graphicFrame>
    <xdr:clientData/>
  </xdr:twoCellAnchor>
  <xdr:twoCellAnchor>
    <xdr:from>
      <xdr:col>40</xdr:col>
      <xdr:colOff>0</xdr:colOff>
      <xdr:row>2</xdr:row>
      <xdr:rowOff>28575</xdr:rowOff>
    </xdr:from>
    <xdr:to>
      <xdr:col>47</xdr:col>
      <xdr:colOff>219075</xdr:colOff>
      <xdr:row>12</xdr:row>
      <xdr:rowOff>9525</xdr:rowOff>
    </xdr:to>
    <xdr:graphicFrame>
      <xdr:nvGraphicFramePr>
        <xdr:cNvPr id="8" name="Chart 19"/>
        <xdr:cNvGraphicFramePr/>
      </xdr:nvGraphicFramePr>
      <xdr:xfrm>
        <a:off x="22783800" y="695325"/>
        <a:ext cx="4486275" cy="331470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3</xdr:row>
      <xdr:rowOff>123825</xdr:rowOff>
    </xdr:from>
    <xdr:to>
      <xdr:col>39</xdr:col>
      <xdr:colOff>542925</xdr:colOff>
      <xdr:row>12</xdr:row>
      <xdr:rowOff>190500</xdr:rowOff>
    </xdr:to>
    <xdr:graphicFrame>
      <xdr:nvGraphicFramePr>
        <xdr:cNvPr id="1" name="Chart 12"/>
        <xdr:cNvGraphicFramePr/>
      </xdr:nvGraphicFramePr>
      <xdr:xfrm>
        <a:off x="13725525" y="914400"/>
        <a:ext cx="9096375" cy="3238500"/>
      </xdr:xfrm>
      <a:graphic>
        <a:graphicData uri="http://schemas.openxmlformats.org/drawingml/2006/chart">
          <c:chart xmlns:c="http://schemas.openxmlformats.org/drawingml/2006/chart" r:id="rId1"/>
        </a:graphicData>
      </a:graphic>
    </xdr:graphicFrame>
    <xdr:clientData/>
  </xdr:twoCellAnchor>
  <xdr:twoCellAnchor>
    <xdr:from>
      <xdr:col>40</xdr:col>
      <xdr:colOff>95250</xdr:colOff>
      <xdr:row>27</xdr:row>
      <xdr:rowOff>28575</xdr:rowOff>
    </xdr:from>
    <xdr:to>
      <xdr:col>47</xdr:col>
      <xdr:colOff>333375</xdr:colOff>
      <xdr:row>40</xdr:row>
      <xdr:rowOff>57150</xdr:rowOff>
    </xdr:to>
    <xdr:graphicFrame>
      <xdr:nvGraphicFramePr>
        <xdr:cNvPr id="2" name="Chart 13"/>
        <xdr:cNvGraphicFramePr/>
      </xdr:nvGraphicFramePr>
      <xdr:xfrm>
        <a:off x="22983825" y="7448550"/>
        <a:ext cx="4505325" cy="3124200"/>
      </xdr:xfrm>
      <a:graphic>
        <a:graphicData uri="http://schemas.openxmlformats.org/drawingml/2006/chart">
          <c:chart xmlns:c="http://schemas.openxmlformats.org/drawingml/2006/chart" r:id="rId2"/>
        </a:graphicData>
      </a:graphic>
    </xdr:graphicFrame>
    <xdr:clientData/>
  </xdr:twoCellAnchor>
  <xdr:twoCellAnchor>
    <xdr:from>
      <xdr:col>24</xdr:col>
      <xdr:colOff>9525</xdr:colOff>
      <xdr:row>13</xdr:row>
      <xdr:rowOff>66675</xdr:rowOff>
    </xdr:from>
    <xdr:to>
      <xdr:col>32</xdr:col>
      <xdr:colOff>228600</xdr:colOff>
      <xdr:row>26</xdr:row>
      <xdr:rowOff>161925</xdr:rowOff>
    </xdr:to>
    <xdr:graphicFrame>
      <xdr:nvGraphicFramePr>
        <xdr:cNvPr id="3" name="Chart 14"/>
        <xdr:cNvGraphicFramePr/>
      </xdr:nvGraphicFramePr>
      <xdr:xfrm>
        <a:off x="13716000" y="4229100"/>
        <a:ext cx="4524375" cy="311467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27</xdr:row>
      <xdr:rowOff>47625</xdr:rowOff>
    </xdr:from>
    <xdr:to>
      <xdr:col>32</xdr:col>
      <xdr:colOff>219075</xdr:colOff>
      <xdr:row>40</xdr:row>
      <xdr:rowOff>76200</xdr:rowOff>
    </xdr:to>
    <xdr:graphicFrame>
      <xdr:nvGraphicFramePr>
        <xdr:cNvPr id="4" name="Chart 15"/>
        <xdr:cNvGraphicFramePr/>
      </xdr:nvGraphicFramePr>
      <xdr:xfrm>
        <a:off x="13706475" y="7467600"/>
        <a:ext cx="4524375" cy="3124200"/>
      </xdr:xfrm>
      <a:graphic>
        <a:graphicData uri="http://schemas.openxmlformats.org/drawingml/2006/chart">
          <c:chart xmlns:c="http://schemas.openxmlformats.org/drawingml/2006/chart" r:id="rId4"/>
        </a:graphicData>
      </a:graphic>
    </xdr:graphicFrame>
    <xdr:clientData/>
  </xdr:twoCellAnchor>
  <xdr:twoCellAnchor>
    <xdr:from>
      <xdr:col>32</xdr:col>
      <xdr:colOff>285750</xdr:colOff>
      <xdr:row>13</xdr:row>
      <xdr:rowOff>85725</xdr:rowOff>
    </xdr:from>
    <xdr:to>
      <xdr:col>39</xdr:col>
      <xdr:colOff>542925</xdr:colOff>
      <xdr:row>26</xdr:row>
      <xdr:rowOff>171450</xdr:rowOff>
    </xdr:to>
    <xdr:graphicFrame>
      <xdr:nvGraphicFramePr>
        <xdr:cNvPr id="5" name="Chart 16"/>
        <xdr:cNvGraphicFramePr/>
      </xdr:nvGraphicFramePr>
      <xdr:xfrm>
        <a:off x="18297525" y="4248150"/>
        <a:ext cx="4524375" cy="3105150"/>
      </xdr:xfrm>
      <a:graphic>
        <a:graphicData uri="http://schemas.openxmlformats.org/drawingml/2006/chart">
          <c:chart xmlns:c="http://schemas.openxmlformats.org/drawingml/2006/chart" r:id="rId5"/>
        </a:graphicData>
      </a:graphic>
    </xdr:graphicFrame>
    <xdr:clientData/>
  </xdr:twoCellAnchor>
  <xdr:twoCellAnchor>
    <xdr:from>
      <xdr:col>32</xdr:col>
      <xdr:colOff>304800</xdr:colOff>
      <xdr:row>27</xdr:row>
      <xdr:rowOff>38100</xdr:rowOff>
    </xdr:from>
    <xdr:to>
      <xdr:col>39</xdr:col>
      <xdr:colOff>561975</xdr:colOff>
      <xdr:row>40</xdr:row>
      <xdr:rowOff>66675</xdr:rowOff>
    </xdr:to>
    <xdr:graphicFrame>
      <xdr:nvGraphicFramePr>
        <xdr:cNvPr id="6" name="Chart 17"/>
        <xdr:cNvGraphicFramePr/>
      </xdr:nvGraphicFramePr>
      <xdr:xfrm>
        <a:off x="18316575" y="7458075"/>
        <a:ext cx="4524375" cy="3124200"/>
      </xdr:xfrm>
      <a:graphic>
        <a:graphicData uri="http://schemas.openxmlformats.org/drawingml/2006/chart">
          <c:chart xmlns:c="http://schemas.openxmlformats.org/drawingml/2006/chart" r:id="rId6"/>
        </a:graphicData>
      </a:graphic>
    </xdr:graphicFrame>
    <xdr:clientData/>
  </xdr:twoCellAnchor>
  <xdr:twoCellAnchor>
    <xdr:from>
      <xdr:col>40</xdr:col>
      <xdr:colOff>47625</xdr:colOff>
      <xdr:row>13</xdr:row>
      <xdr:rowOff>47625</xdr:rowOff>
    </xdr:from>
    <xdr:to>
      <xdr:col>47</xdr:col>
      <xdr:colOff>304800</xdr:colOff>
      <xdr:row>26</xdr:row>
      <xdr:rowOff>190500</xdr:rowOff>
    </xdr:to>
    <xdr:graphicFrame>
      <xdr:nvGraphicFramePr>
        <xdr:cNvPr id="7" name="Chart 18"/>
        <xdr:cNvGraphicFramePr/>
      </xdr:nvGraphicFramePr>
      <xdr:xfrm>
        <a:off x="22936200" y="4210050"/>
        <a:ext cx="4524375" cy="3162300"/>
      </xdr:xfrm>
      <a:graphic>
        <a:graphicData uri="http://schemas.openxmlformats.org/drawingml/2006/chart">
          <c:chart xmlns:c="http://schemas.openxmlformats.org/drawingml/2006/chart" r:id="rId7"/>
        </a:graphicData>
      </a:graphic>
    </xdr:graphicFrame>
    <xdr:clientData/>
  </xdr:twoCellAnchor>
  <xdr:twoCellAnchor>
    <xdr:from>
      <xdr:col>40</xdr:col>
      <xdr:colOff>38100</xdr:colOff>
      <xdr:row>3</xdr:row>
      <xdr:rowOff>123825</xdr:rowOff>
    </xdr:from>
    <xdr:to>
      <xdr:col>47</xdr:col>
      <xdr:colOff>247650</xdr:colOff>
      <xdr:row>12</xdr:row>
      <xdr:rowOff>200025</xdr:rowOff>
    </xdr:to>
    <xdr:graphicFrame>
      <xdr:nvGraphicFramePr>
        <xdr:cNvPr id="8" name="Chart 19"/>
        <xdr:cNvGraphicFramePr/>
      </xdr:nvGraphicFramePr>
      <xdr:xfrm>
        <a:off x="22926675" y="914400"/>
        <a:ext cx="4476750" cy="3248025"/>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32</xdr:row>
      <xdr:rowOff>104775</xdr:rowOff>
    </xdr:from>
    <xdr:to>
      <xdr:col>15</xdr:col>
      <xdr:colOff>790575</xdr:colOff>
      <xdr:row>51</xdr:row>
      <xdr:rowOff>38100</xdr:rowOff>
    </xdr:to>
    <xdr:graphicFrame>
      <xdr:nvGraphicFramePr>
        <xdr:cNvPr id="1" name="Chart 7"/>
        <xdr:cNvGraphicFramePr/>
      </xdr:nvGraphicFramePr>
      <xdr:xfrm>
        <a:off x="13363575" y="7943850"/>
        <a:ext cx="4333875" cy="3009900"/>
      </xdr:xfrm>
      <a:graphic>
        <a:graphicData uri="http://schemas.openxmlformats.org/drawingml/2006/chart">
          <c:chart xmlns:c="http://schemas.openxmlformats.org/drawingml/2006/chart" r:id="rId1"/>
        </a:graphicData>
      </a:graphic>
    </xdr:graphicFrame>
    <xdr:clientData/>
  </xdr:twoCellAnchor>
  <xdr:twoCellAnchor>
    <xdr:from>
      <xdr:col>26</xdr:col>
      <xdr:colOff>104775</xdr:colOff>
      <xdr:row>0</xdr:row>
      <xdr:rowOff>47625</xdr:rowOff>
    </xdr:from>
    <xdr:to>
      <xdr:col>34</xdr:col>
      <xdr:colOff>38100</xdr:colOff>
      <xdr:row>6</xdr:row>
      <xdr:rowOff>333375</xdr:rowOff>
    </xdr:to>
    <xdr:graphicFrame>
      <xdr:nvGraphicFramePr>
        <xdr:cNvPr id="2" name="Chart 8"/>
        <xdr:cNvGraphicFramePr/>
      </xdr:nvGraphicFramePr>
      <xdr:xfrm>
        <a:off x="30727650" y="47625"/>
        <a:ext cx="449580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13</xdr:row>
      <xdr:rowOff>95250</xdr:rowOff>
    </xdr:from>
    <xdr:to>
      <xdr:col>1</xdr:col>
      <xdr:colOff>1828800</xdr:colOff>
      <xdr:row>31</xdr:row>
      <xdr:rowOff>133350</xdr:rowOff>
    </xdr:to>
    <xdr:graphicFrame>
      <xdr:nvGraphicFramePr>
        <xdr:cNvPr id="3" name="Chart 9"/>
        <xdr:cNvGraphicFramePr/>
      </xdr:nvGraphicFramePr>
      <xdr:xfrm>
        <a:off x="85725" y="4857750"/>
        <a:ext cx="4305300" cy="2952750"/>
      </xdr:xfrm>
      <a:graphic>
        <a:graphicData uri="http://schemas.openxmlformats.org/drawingml/2006/chart">
          <c:chart xmlns:c="http://schemas.openxmlformats.org/drawingml/2006/chart" r:id="rId3"/>
        </a:graphicData>
      </a:graphic>
    </xdr:graphicFrame>
    <xdr:clientData/>
  </xdr:twoCellAnchor>
  <xdr:twoCellAnchor>
    <xdr:from>
      <xdr:col>11</xdr:col>
      <xdr:colOff>123825</xdr:colOff>
      <xdr:row>13</xdr:row>
      <xdr:rowOff>76200</xdr:rowOff>
    </xdr:from>
    <xdr:to>
      <xdr:col>15</xdr:col>
      <xdr:colOff>781050</xdr:colOff>
      <xdr:row>32</xdr:row>
      <xdr:rowOff>19050</xdr:rowOff>
    </xdr:to>
    <xdr:graphicFrame>
      <xdr:nvGraphicFramePr>
        <xdr:cNvPr id="4" name="Chart 10"/>
        <xdr:cNvGraphicFramePr/>
      </xdr:nvGraphicFramePr>
      <xdr:xfrm>
        <a:off x="13354050" y="4838700"/>
        <a:ext cx="4333875" cy="3019425"/>
      </xdr:xfrm>
      <a:graphic>
        <a:graphicData uri="http://schemas.openxmlformats.org/drawingml/2006/chart">
          <c:chart xmlns:c="http://schemas.openxmlformats.org/drawingml/2006/chart" r:id="rId4"/>
        </a:graphicData>
      </a:graphic>
    </xdr:graphicFrame>
    <xdr:clientData/>
  </xdr:twoCellAnchor>
  <xdr:twoCellAnchor>
    <xdr:from>
      <xdr:col>16</xdr:col>
      <xdr:colOff>628650</xdr:colOff>
      <xdr:row>13</xdr:row>
      <xdr:rowOff>142875</xdr:rowOff>
    </xdr:from>
    <xdr:to>
      <xdr:col>20</xdr:col>
      <xdr:colOff>676275</xdr:colOff>
      <xdr:row>32</xdr:row>
      <xdr:rowOff>57150</xdr:rowOff>
    </xdr:to>
    <xdr:graphicFrame>
      <xdr:nvGraphicFramePr>
        <xdr:cNvPr id="5" name="Chart 11"/>
        <xdr:cNvGraphicFramePr/>
      </xdr:nvGraphicFramePr>
      <xdr:xfrm>
        <a:off x="18402300" y="4905375"/>
        <a:ext cx="4505325" cy="299085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32</xdr:row>
      <xdr:rowOff>123825</xdr:rowOff>
    </xdr:from>
    <xdr:to>
      <xdr:col>1</xdr:col>
      <xdr:colOff>1838325</xdr:colOff>
      <xdr:row>51</xdr:row>
      <xdr:rowOff>9525</xdr:rowOff>
    </xdr:to>
    <xdr:graphicFrame>
      <xdr:nvGraphicFramePr>
        <xdr:cNvPr id="6" name="Chart 12"/>
        <xdr:cNvGraphicFramePr/>
      </xdr:nvGraphicFramePr>
      <xdr:xfrm>
        <a:off x="104775" y="7962900"/>
        <a:ext cx="4295775" cy="2962275"/>
      </xdr:xfrm>
      <a:graphic>
        <a:graphicData uri="http://schemas.openxmlformats.org/drawingml/2006/chart">
          <c:chart xmlns:c="http://schemas.openxmlformats.org/drawingml/2006/chart" r:id="rId6"/>
        </a:graphicData>
      </a:graphic>
    </xdr:graphicFrame>
    <xdr:clientData/>
  </xdr:twoCellAnchor>
  <xdr:twoCellAnchor>
    <xdr:from>
      <xdr:col>1</xdr:col>
      <xdr:colOff>1885950</xdr:colOff>
      <xdr:row>13</xdr:row>
      <xdr:rowOff>104775</xdr:rowOff>
    </xdr:from>
    <xdr:to>
      <xdr:col>3</xdr:col>
      <xdr:colOff>2286000</xdr:colOff>
      <xdr:row>31</xdr:row>
      <xdr:rowOff>133350</xdr:rowOff>
    </xdr:to>
    <xdr:graphicFrame>
      <xdr:nvGraphicFramePr>
        <xdr:cNvPr id="7" name="Chart 13"/>
        <xdr:cNvGraphicFramePr/>
      </xdr:nvGraphicFramePr>
      <xdr:xfrm>
        <a:off x="4448175" y="4867275"/>
        <a:ext cx="4343400" cy="2943225"/>
      </xdr:xfrm>
      <a:graphic>
        <a:graphicData uri="http://schemas.openxmlformats.org/drawingml/2006/chart">
          <c:chart xmlns:c="http://schemas.openxmlformats.org/drawingml/2006/chart" r:id="rId7"/>
        </a:graphicData>
      </a:graphic>
    </xdr:graphicFrame>
    <xdr:clientData/>
  </xdr:twoCellAnchor>
  <xdr:twoCellAnchor>
    <xdr:from>
      <xdr:col>1</xdr:col>
      <xdr:colOff>1866900</xdr:colOff>
      <xdr:row>32</xdr:row>
      <xdr:rowOff>133350</xdr:rowOff>
    </xdr:from>
    <xdr:to>
      <xdr:col>3</xdr:col>
      <xdr:colOff>2266950</xdr:colOff>
      <xdr:row>51</xdr:row>
      <xdr:rowOff>9525</xdr:rowOff>
    </xdr:to>
    <xdr:graphicFrame>
      <xdr:nvGraphicFramePr>
        <xdr:cNvPr id="8" name="Chart 14"/>
        <xdr:cNvGraphicFramePr/>
      </xdr:nvGraphicFramePr>
      <xdr:xfrm>
        <a:off x="4429125" y="7972425"/>
        <a:ext cx="4343400" cy="2952750"/>
      </xdr:xfrm>
      <a:graphic>
        <a:graphicData uri="http://schemas.openxmlformats.org/drawingml/2006/chart">
          <c:chart xmlns:c="http://schemas.openxmlformats.org/drawingml/2006/chart" r:id="rId8"/>
        </a:graphicData>
      </a:graphic>
    </xdr:graphicFrame>
    <xdr:clientData/>
  </xdr:twoCellAnchor>
  <xdr:twoCellAnchor>
    <xdr:from>
      <xdr:col>20</xdr:col>
      <xdr:colOff>771525</xdr:colOff>
      <xdr:row>13</xdr:row>
      <xdr:rowOff>142875</xdr:rowOff>
    </xdr:from>
    <xdr:to>
      <xdr:col>22</xdr:col>
      <xdr:colOff>2762250</xdr:colOff>
      <xdr:row>32</xdr:row>
      <xdr:rowOff>57150</xdr:rowOff>
    </xdr:to>
    <xdr:graphicFrame>
      <xdr:nvGraphicFramePr>
        <xdr:cNvPr id="9" name="Chart 15"/>
        <xdr:cNvGraphicFramePr/>
      </xdr:nvGraphicFramePr>
      <xdr:xfrm>
        <a:off x="23002875" y="4905375"/>
        <a:ext cx="4200525" cy="2990850"/>
      </xdr:xfrm>
      <a:graphic>
        <a:graphicData uri="http://schemas.openxmlformats.org/drawingml/2006/chart">
          <c:chart xmlns:c="http://schemas.openxmlformats.org/drawingml/2006/chart" r:id="rId9"/>
        </a:graphicData>
      </a:graphic>
    </xdr:graphicFrame>
    <xdr:clientData/>
  </xdr:twoCellAnchor>
  <xdr:twoCellAnchor>
    <xdr:from>
      <xdr:col>22</xdr:col>
      <xdr:colOff>2971800</xdr:colOff>
      <xdr:row>13</xdr:row>
      <xdr:rowOff>0</xdr:rowOff>
    </xdr:from>
    <xdr:to>
      <xdr:col>28</xdr:col>
      <xdr:colOff>428625</xdr:colOff>
      <xdr:row>32</xdr:row>
      <xdr:rowOff>133350</xdr:rowOff>
    </xdr:to>
    <xdr:graphicFrame>
      <xdr:nvGraphicFramePr>
        <xdr:cNvPr id="10" name="Chart 16"/>
        <xdr:cNvGraphicFramePr/>
      </xdr:nvGraphicFramePr>
      <xdr:xfrm>
        <a:off x="27412950" y="4762500"/>
        <a:ext cx="4543425" cy="3209925"/>
      </xdr:xfrm>
      <a:graphic>
        <a:graphicData uri="http://schemas.openxmlformats.org/drawingml/2006/chart">
          <c:chart xmlns:c="http://schemas.openxmlformats.org/drawingml/2006/chart" r:id="rId10"/>
        </a:graphicData>
      </a:graphic>
    </xdr:graphicFrame>
    <xdr:clientData/>
  </xdr:twoCellAnchor>
  <xdr:twoCellAnchor>
    <xdr:from>
      <xdr:col>16</xdr:col>
      <xdr:colOff>619125</xdr:colOff>
      <xdr:row>33</xdr:row>
      <xdr:rowOff>28575</xdr:rowOff>
    </xdr:from>
    <xdr:to>
      <xdr:col>22</xdr:col>
      <xdr:colOff>2781300</xdr:colOff>
      <xdr:row>53</xdr:row>
      <xdr:rowOff>0</xdr:rowOff>
    </xdr:to>
    <xdr:graphicFrame>
      <xdr:nvGraphicFramePr>
        <xdr:cNvPr id="11" name="Chart 17"/>
        <xdr:cNvGraphicFramePr/>
      </xdr:nvGraphicFramePr>
      <xdr:xfrm>
        <a:off x="18392775" y="8029575"/>
        <a:ext cx="8829675" cy="3209925"/>
      </xdr:xfrm>
      <a:graphic>
        <a:graphicData uri="http://schemas.openxmlformats.org/drawingml/2006/chart">
          <c:chart xmlns:c="http://schemas.openxmlformats.org/drawingml/2006/chart" r:id="rId11"/>
        </a:graphicData>
      </a:graphic>
    </xdr:graphicFrame>
    <xdr:clientData/>
  </xdr:twoCellAnchor>
  <xdr:twoCellAnchor>
    <xdr:from>
      <xdr:col>3</xdr:col>
      <xdr:colOff>2314575</xdr:colOff>
      <xdr:row>32</xdr:row>
      <xdr:rowOff>142875</xdr:rowOff>
    </xdr:from>
    <xdr:to>
      <xdr:col>11</xdr:col>
      <xdr:colOff>104775</xdr:colOff>
      <xdr:row>50</xdr:row>
      <xdr:rowOff>161925</xdr:rowOff>
    </xdr:to>
    <xdr:graphicFrame>
      <xdr:nvGraphicFramePr>
        <xdr:cNvPr id="12" name="Chart 18"/>
        <xdr:cNvGraphicFramePr/>
      </xdr:nvGraphicFramePr>
      <xdr:xfrm>
        <a:off x="8820150" y="7981950"/>
        <a:ext cx="4514850" cy="2933700"/>
      </xdr:xfrm>
      <a:graphic>
        <a:graphicData uri="http://schemas.openxmlformats.org/drawingml/2006/chart">
          <c:chart xmlns:c="http://schemas.openxmlformats.org/drawingml/2006/chart" r:id="rId12"/>
        </a:graphicData>
      </a:graphic>
    </xdr:graphicFrame>
    <xdr:clientData/>
  </xdr:twoCellAnchor>
  <xdr:twoCellAnchor>
    <xdr:from>
      <xdr:col>3</xdr:col>
      <xdr:colOff>2314575</xdr:colOff>
      <xdr:row>13</xdr:row>
      <xdr:rowOff>95250</xdr:rowOff>
    </xdr:from>
    <xdr:to>
      <xdr:col>11</xdr:col>
      <xdr:colOff>85725</xdr:colOff>
      <xdr:row>31</xdr:row>
      <xdr:rowOff>142875</xdr:rowOff>
    </xdr:to>
    <xdr:graphicFrame>
      <xdr:nvGraphicFramePr>
        <xdr:cNvPr id="13" name="Chart 19"/>
        <xdr:cNvGraphicFramePr/>
      </xdr:nvGraphicFramePr>
      <xdr:xfrm>
        <a:off x="8820150" y="4857750"/>
        <a:ext cx="4495800" cy="2962275"/>
      </xdr:xfrm>
      <a:graphic>
        <a:graphicData uri="http://schemas.openxmlformats.org/drawingml/2006/chart">
          <c:chart xmlns:c="http://schemas.openxmlformats.org/drawingml/2006/chart" r:id="rId13"/>
        </a:graphicData>
      </a:graphic>
    </xdr:graphicFrame>
    <xdr:clientData/>
  </xdr:twoCellAnchor>
  <xdr:twoCellAnchor>
    <xdr:from>
      <xdr:col>22</xdr:col>
      <xdr:colOff>2981325</xdr:colOff>
      <xdr:row>33</xdr:row>
      <xdr:rowOff>28575</xdr:rowOff>
    </xdr:from>
    <xdr:to>
      <xdr:col>28</xdr:col>
      <xdr:colOff>428625</xdr:colOff>
      <xdr:row>52</xdr:row>
      <xdr:rowOff>152400</xdr:rowOff>
    </xdr:to>
    <xdr:graphicFrame>
      <xdr:nvGraphicFramePr>
        <xdr:cNvPr id="14" name="Chart 20"/>
        <xdr:cNvGraphicFramePr/>
      </xdr:nvGraphicFramePr>
      <xdr:xfrm>
        <a:off x="27422475" y="8029575"/>
        <a:ext cx="4533900" cy="3200400"/>
      </xdr:xfrm>
      <a:graphic>
        <a:graphicData uri="http://schemas.openxmlformats.org/drawingml/2006/chart">
          <c:chart xmlns:c="http://schemas.openxmlformats.org/drawingml/2006/chart" r:id="rId1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19</xdr:row>
      <xdr:rowOff>19050</xdr:rowOff>
    </xdr:from>
    <xdr:to>
      <xdr:col>5</xdr:col>
      <xdr:colOff>133350</xdr:colOff>
      <xdr:row>36</xdr:row>
      <xdr:rowOff>57150</xdr:rowOff>
    </xdr:to>
    <xdr:graphicFrame>
      <xdr:nvGraphicFramePr>
        <xdr:cNvPr id="1" name="Chart 4"/>
        <xdr:cNvGraphicFramePr/>
      </xdr:nvGraphicFramePr>
      <xdr:xfrm>
        <a:off x="123825" y="5334000"/>
        <a:ext cx="4467225" cy="2790825"/>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19</xdr:row>
      <xdr:rowOff>9525</xdr:rowOff>
    </xdr:from>
    <xdr:to>
      <xdr:col>12</xdr:col>
      <xdr:colOff>295275</xdr:colOff>
      <xdr:row>36</xdr:row>
      <xdr:rowOff>57150</xdr:rowOff>
    </xdr:to>
    <xdr:graphicFrame>
      <xdr:nvGraphicFramePr>
        <xdr:cNvPr id="2" name="Chart 5"/>
        <xdr:cNvGraphicFramePr/>
      </xdr:nvGraphicFramePr>
      <xdr:xfrm>
        <a:off x="4638675" y="5324475"/>
        <a:ext cx="4448175" cy="2800350"/>
      </xdr:xfrm>
      <a:graphic>
        <a:graphicData uri="http://schemas.openxmlformats.org/drawingml/2006/chart">
          <c:chart xmlns:c="http://schemas.openxmlformats.org/drawingml/2006/chart" r:id="rId2"/>
        </a:graphicData>
      </a:graphic>
    </xdr:graphicFrame>
    <xdr:clientData/>
  </xdr:twoCellAnchor>
  <xdr:twoCellAnchor>
    <xdr:from>
      <xdr:col>12</xdr:col>
      <xdr:colOff>361950</xdr:colOff>
      <xdr:row>19</xdr:row>
      <xdr:rowOff>19050</xdr:rowOff>
    </xdr:from>
    <xdr:to>
      <xdr:col>20</xdr:col>
      <xdr:colOff>428625</xdr:colOff>
      <xdr:row>36</xdr:row>
      <xdr:rowOff>57150</xdr:rowOff>
    </xdr:to>
    <xdr:graphicFrame>
      <xdr:nvGraphicFramePr>
        <xdr:cNvPr id="3" name="Chart 6"/>
        <xdr:cNvGraphicFramePr/>
      </xdr:nvGraphicFramePr>
      <xdr:xfrm>
        <a:off x="9153525" y="5334000"/>
        <a:ext cx="4448175" cy="2790825"/>
      </xdr:xfrm>
      <a:graphic>
        <a:graphicData uri="http://schemas.openxmlformats.org/drawingml/2006/chart">
          <c:chart xmlns:c="http://schemas.openxmlformats.org/drawingml/2006/chart" r:id="rId3"/>
        </a:graphicData>
      </a:graphic>
    </xdr:graphicFrame>
    <xdr:clientData/>
  </xdr:twoCellAnchor>
  <xdr:twoCellAnchor>
    <xdr:from>
      <xdr:col>12</xdr:col>
      <xdr:colOff>180975</xdr:colOff>
      <xdr:row>37</xdr:row>
      <xdr:rowOff>104775</xdr:rowOff>
    </xdr:from>
    <xdr:to>
      <xdr:col>20</xdr:col>
      <xdr:colOff>314325</xdr:colOff>
      <xdr:row>39</xdr:row>
      <xdr:rowOff>28575</xdr:rowOff>
    </xdr:to>
    <xdr:graphicFrame>
      <xdr:nvGraphicFramePr>
        <xdr:cNvPr id="4" name="Chart 7"/>
        <xdr:cNvGraphicFramePr/>
      </xdr:nvGraphicFramePr>
      <xdr:xfrm>
        <a:off x="8972550" y="8334375"/>
        <a:ext cx="4514850" cy="25336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BV50"/>
  <sheetViews>
    <sheetView showGridLines="0" workbookViewId="0" topLeftCell="A2">
      <selection activeCell="AR14" sqref="AR14"/>
    </sheetView>
  </sheetViews>
  <sheetFormatPr defaultColWidth="9.140625" defaultRowHeight="12.75"/>
  <cols>
    <col min="1" max="1" width="13.7109375" style="1" customWidth="1"/>
    <col min="2" max="2" width="5.57421875" style="1" customWidth="1"/>
    <col min="3" max="3" width="3.421875" style="1" customWidth="1"/>
    <col min="4" max="4" width="9.8515625" style="1" customWidth="1"/>
    <col min="5" max="10" width="3.140625" style="1" customWidth="1"/>
    <col min="11" max="11" width="1.421875" style="1" customWidth="1"/>
    <col min="12" max="23" width="3.140625" style="1" customWidth="1"/>
    <col min="24" max="24" width="1.421875" style="1" customWidth="1"/>
    <col min="25" max="42" width="3.140625" style="1" customWidth="1"/>
    <col min="43" max="43" width="1.421875" style="1" customWidth="1"/>
    <col min="44" max="49" width="3.140625" style="1" customWidth="1"/>
    <col min="50" max="50" width="1.421875" style="1" customWidth="1"/>
    <col min="51" max="56" width="3.140625" style="1" customWidth="1"/>
    <col min="57" max="57" width="1.421875" style="1" customWidth="1"/>
    <col min="58" max="58" width="16.7109375" style="1" customWidth="1"/>
    <col min="59" max="59" width="1.421875" style="1" customWidth="1"/>
    <col min="60" max="65" width="3.140625" style="1" customWidth="1"/>
    <col min="66" max="66" width="1.421875" style="1" customWidth="1"/>
    <col min="67" max="73" width="3.140625" style="2" customWidth="1"/>
    <col min="74" max="16384" width="9.140625" style="1" customWidth="1"/>
  </cols>
  <sheetData>
    <row r="1" s="3" customFormat="1" ht="8.25" customHeight="1"/>
    <row r="2" spans="1:13" s="3" customFormat="1" ht="12.75">
      <c r="A2" s="4" t="s">
        <v>0</v>
      </c>
      <c r="B2" s="4"/>
      <c r="C2" s="4"/>
      <c r="D2" s="4"/>
      <c r="E2" s="4"/>
      <c r="F2" s="4"/>
      <c r="G2" s="4"/>
      <c r="H2" s="4"/>
      <c r="I2" s="4"/>
      <c r="J2" s="4"/>
      <c r="K2" s="4"/>
      <c r="L2" s="4"/>
      <c r="M2" s="4"/>
    </row>
    <row r="3" spans="1:13" s="3" customFormat="1" ht="12.75">
      <c r="A3" s="4"/>
      <c r="B3" s="4"/>
      <c r="C3" s="4"/>
      <c r="D3" s="4"/>
      <c r="E3" s="4"/>
      <c r="F3" s="4"/>
      <c r="G3" s="4"/>
      <c r="H3" s="4"/>
      <c r="I3" s="4"/>
      <c r="J3" s="4"/>
      <c r="K3" s="4"/>
      <c r="L3" s="4"/>
      <c r="M3" s="4"/>
    </row>
    <row r="4" spans="1:42" s="3" customFormat="1" ht="12.75">
      <c r="A4" s="4"/>
      <c r="B4" s="4"/>
      <c r="C4" s="4"/>
      <c r="D4" s="4"/>
      <c r="E4" s="4"/>
      <c r="F4" s="4"/>
      <c r="G4" s="5" t="s">
        <v>1</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2:42" s="3" customFormat="1" ht="18" customHeight="1">
      <c r="B5" s="4"/>
      <c r="C5" s="4"/>
      <c r="G5" s="5" t="s">
        <v>2</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2:42" s="3" customFormat="1" ht="18" customHeight="1">
      <c r="B6" s="4"/>
      <c r="C6" s="4"/>
      <c r="G6" s="5" t="s">
        <v>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2:42" s="3" customFormat="1" ht="18" customHeight="1">
      <c r="B7" s="4"/>
      <c r="C7" s="4"/>
      <c r="F7" s="5"/>
      <c r="G7" s="5" t="s">
        <v>4</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13" s="3" customFormat="1" ht="13.5">
      <c r="A8" s="4"/>
      <c r="B8" s="4"/>
      <c r="C8" s="4"/>
      <c r="D8" s="4"/>
      <c r="E8" s="4"/>
      <c r="F8" s="4"/>
      <c r="G8" s="4"/>
      <c r="H8" s="4"/>
      <c r="I8" s="4"/>
      <c r="J8" s="4"/>
      <c r="K8" s="4"/>
      <c r="L8" s="4"/>
      <c r="M8" s="4"/>
    </row>
    <row r="9" spans="5:73" s="8" customFormat="1" ht="12.75" customHeight="1">
      <c r="E9" s="9" t="s">
        <v>5</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F9" s="10" t="s">
        <v>6</v>
      </c>
      <c r="BG9" s="10"/>
      <c r="BH9" s="10"/>
      <c r="BI9" s="10"/>
      <c r="BJ9" s="10"/>
      <c r="BK9" s="10"/>
      <c r="BL9" s="10"/>
      <c r="BM9" s="10"/>
      <c r="BN9" s="10"/>
      <c r="BO9" s="10"/>
      <c r="BP9" s="10"/>
      <c r="BQ9" s="10"/>
      <c r="BR9" s="10"/>
      <c r="BS9" s="10"/>
      <c r="BT9" s="10"/>
      <c r="BU9" s="10"/>
    </row>
    <row r="10" spans="5:73" s="8" customFormat="1" ht="13.5">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F10" s="10"/>
      <c r="BG10" s="10"/>
      <c r="BH10" s="10"/>
      <c r="BI10" s="10"/>
      <c r="BJ10" s="10"/>
      <c r="BK10" s="10"/>
      <c r="BL10" s="10"/>
      <c r="BM10" s="10"/>
      <c r="BN10" s="10"/>
      <c r="BO10" s="10"/>
      <c r="BP10" s="10"/>
      <c r="BQ10" s="10"/>
      <c r="BR10" s="10"/>
      <c r="BS10" s="10"/>
      <c r="BT10" s="10"/>
      <c r="BU10" s="10"/>
    </row>
    <row r="11" spans="1:74" ht="29.25" customHeight="1">
      <c r="A11" s="11" t="s">
        <v>7</v>
      </c>
      <c r="B11" s="11" t="s">
        <v>8</v>
      </c>
      <c r="C11" s="12" t="s">
        <v>9</v>
      </c>
      <c r="D11" s="13" t="s">
        <v>10</v>
      </c>
      <c r="E11" s="14" t="s">
        <v>11</v>
      </c>
      <c r="F11" s="14"/>
      <c r="G11" s="14"/>
      <c r="H11" s="14"/>
      <c r="I11" s="14"/>
      <c r="J11" s="14"/>
      <c r="L11" s="15" t="s">
        <v>12</v>
      </c>
      <c r="M11" s="15"/>
      <c r="N11" s="15"/>
      <c r="O11" s="15"/>
      <c r="P11" s="15"/>
      <c r="Q11" s="15"/>
      <c r="R11" s="15"/>
      <c r="S11" s="15"/>
      <c r="T11" s="15"/>
      <c r="U11" s="15"/>
      <c r="V11" s="15"/>
      <c r="W11" s="15"/>
      <c r="X11" s="16"/>
      <c r="Y11" s="17" t="s">
        <v>13</v>
      </c>
      <c r="Z11" s="17"/>
      <c r="AA11" s="17"/>
      <c r="AB11" s="17"/>
      <c r="AC11" s="17"/>
      <c r="AD11" s="17"/>
      <c r="AE11" s="17"/>
      <c r="AF11" s="17"/>
      <c r="AG11" s="17"/>
      <c r="AH11" s="17"/>
      <c r="AI11" s="17"/>
      <c r="AJ11" s="17"/>
      <c r="AK11" s="17"/>
      <c r="AL11" s="17"/>
      <c r="AM11" s="17"/>
      <c r="AN11" s="17"/>
      <c r="AO11" s="17"/>
      <c r="AP11" s="17"/>
      <c r="AQ11" s="18"/>
      <c r="AR11" s="19" t="s">
        <v>14</v>
      </c>
      <c r="AS11" s="19"/>
      <c r="AT11" s="19"/>
      <c r="AU11" s="19"/>
      <c r="AV11" s="19"/>
      <c r="AW11" s="19"/>
      <c r="AY11" s="20" t="s">
        <v>15</v>
      </c>
      <c r="AZ11" s="20"/>
      <c r="BA11" s="20"/>
      <c r="BB11" s="20"/>
      <c r="BC11" s="20"/>
      <c r="BD11" s="20"/>
      <c r="BE11" s="21"/>
      <c r="BF11" s="22" t="s">
        <v>16</v>
      </c>
      <c r="BH11" s="23" t="s">
        <v>17</v>
      </c>
      <c r="BI11" s="23"/>
      <c r="BJ11" s="23"/>
      <c r="BK11" s="23"/>
      <c r="BL11" s="23"/>
      <c r="BM11" s="23"/>
      <c r="BO11" s="23" t="s">
        <v>18</v>
      </c>
      <c r="BP11" s="23"/>
      <c r="BQ11" s="23"/>
      <c r="BR11" s="23"/>
      <c r="BS11" s="23"/>
      <c r="BT11" s="23"/>
      <c r="BU11" s="23"/>
      <c r="BV11" s="16"/>
    </row>
    <row r="12" spans="1:73" s="18" customFormat="1" ht="36.75" customHeight="1">
      <c r="A12" s="11"/>
      <c r="B12" s="11"/>
      <c r="C12" s="12"/>
      <c r="D12" s="13"/>
      <c r="E12" s="14"/>
      <c r="F12" s="14"/>
      <c r="G12" s="14"/>
      <c r="H12" s="14"/>
      <c r="I12" s="14"/>
      <c r="J12" s="14"/>
      <c r="K12" s="24"/>
      <c r="L12" s="12" t="s">
        <v>19</v>
      </c>
      <c r="M12" s="12"/>
      <c r="N12" s="12"/>
      <c r="O12" s="12"/>
      <c r="P12" s="12"/>
      <c r="Q12" s="12"/>
      <c r="R12" s="25" t="s">
        <v>20</v>
      </c>
      <c r="S12" s="25"/>
      <c r="T12" s="25"/>
      <c r="U12" s="25"/>
      <c r="V12" s="25"/>
      <c r="W12" s="25"/>
      <c r="X12" s="16"/>
      <c r="Y12" s="11" t="s">
        <v>21</v>
      </c>
      <c r="Z12" s="11"/>
      <c r="AA12" s="11"/>
      <c r="AB12" s="11"/>
      <c r="AC12" s="11"/>
      <c r="AD12" s="11"/>
      <c r="AE12" s="26" t="s">
        <v>22</v>
      </c>
      <c r="AF12" s="26"/>
      <c r="AG12" s="26"/>
      <c r="AH12" s="26"/>
      <c r="AI12" s="26"/>
      <c r="AJ12" s="26"/>
      <c r="AK12" s="12" t="s">
        <v>23</v>
      </c>
      <c r="AL12" s="12"/>
      <c r="AM12" s="12"/>
      <c r="AN12" s="12"/>
      <c r="AO12" s="12"/>
      <c r="AP12" s="12"/>
      <c r="AR12" s="19"/>
      <c r="AS12" s="19"/>
      <c r="AT12" s="19"/>
      <c r="AU12" s="19"/>
      <c r="AV12" s="19"/>
      <c r="AW12" s="19"/>
      <c r="AY12" s="20"/>
      <c r="AZ12" s="20"/>
      <c r="BA12" s="20"/>
      <c r="BB12" s="20"/>
      <c r="BC12" s="20"/>
      <c r="BD12" s="20"/>
      <c r="BE12" s="21"/>
      <c r="BF12" s="22"/>
      <c r="BG12" s="16"/>
      <c r="BH12" s="23"/>
      <c r="BI12" s="23"/>
      <c r="BJ12" s="23"/>
      <c r="BK12" s="23"/>
      <c r="BL12" s="23"/>
      <c r="BM12" s="23"/>
      <c r="BO12" s="23"/>
      <c r="BP12" s="23"/>
      <c r="BQ12" s="23"/>
      <c r="BR12" s="23"/>
      <c r="BS12" s="23"/>
      <c r="BT12" s="23"/>
      <c r="BU12" s="23"/>
    </row>
    <row r="13" spans="1:73" s="30" customFormat="1" ht="141.75" customHeight="1">
      <c r="A13" s="11"/>
      <c r="B13" s="11"/>
      <c r="C13" s="12"/>
      <c r="D13" s="13"/>
      <c r="E13" s="27" t="s">
        <v>24</v>
      </c>
      <c r="F13" s="28" t="s">
        <v>25</v>
      </c>
      <c r="G13" s="28" t="s">
        <v>26</v>
      </c>
      <c r="H13" s="28" t="s">
        <v>27</v>
      </c>
      <c r="I13" s="28" t="s">
        <v>28</v>
      </c>
      <c r="J13" s="29" t="s">
        <v>29</v>
      </c>
      <c r="L13" s="27" t="s">
        <v>24</v>
      </c>
      <c r="M13" s="28" t="s">
        <v>25</v>
      </c>
      <c r="N13" s="28" t="s">
        <v>26</v>
      </c>
      <c r="O13" s="28" t="s">
        <v>27</v>
      </c>
      <c r="P13" s="28" t="s">
        <v>28</v>
      </c>
      <c r="Q13" s="29" t="s">
        <v>29</v>
      </c>
      <c r="R13" s="31" t="s">
        <v>24</v>
      </c>
      <c r="S13" s="28" t="s">
        <v>25</v>
      </c>
      <c r="T13" s="28" t="s">
        <v>26</v>
      </c>
      <c r="U13" s="28" t="s">
        <v>27</v>
      </c>
      <c r="V13" s="28" t="s">
        <v>28</v>
      </c>
      <c r="W13" s="29" t="s">
        <v>29</v>
      </c>
      <c r="Y13" s="27" t="s">
        <v>24</v>
      </c>
      <c r="Z13" s="28" t="s">
        <v>25</v>
      </c>
      <c r="AA13" s="28" t="s">
        <v>26</v>
      </c>
      <c r="AB13" s="28" t="s">
        <v>27</v>
      </c>
      <c r="AC13" s="28" t="s">
        <v>28</v>
      </c>
      <c r="AD13" s="29" t="s">
        <v>29</v>
      </c>
      <c r="AE13" s="31" t="s">
        <v>24</v>
      </c>
      <c r="AF13" s="28" t="s">
        <v>25</v>
      </c>
      <c r="AG13" s="28" t="s">
        <v>26</v>
      </c>
      <c r="AH13" s="28" t="s">
        <v>27</v>
      </c>
      <c r="AI13" s="28" t="s">
        <v>28</v>
      </c>
      <c r="AJ13" s="32" t="s">
        <v>29</v>
      </c>
      <c r="AK13" s="27" t="s">
        <v>24</v>
      </c>
      <c r="AL13" s="28" t="s">
        <v>25</v>
      </c>
      <c r="AM13" s="28" t="s">
        <v>26</v>
      </c>
      <c r="AN13" s="28" t="s">
        <v>27</v>
      </c>
      <c r="AO13" s="28" t="s">
        <v>28</v>
      </c>
      <c r="AP13" s="29" t="s">
        <v>29</v>
      </c>
      <c r="AR13" s="33" t="s">
        <v>24</v>
      </c>
      <c r="AS13" s="34" t="s">
        <v>25</v>
      </c>
      <c r="AT13" s="34" t="s">
        <v>26</v>
      </c>
      <c r="AU13" s="34" t="s">
        <v>27</v>
      </c>
      <c r="AV13" s="34" t="s">
        <v>28</v>
      </c>
      <c r="AW13" s="35" t="s">
        <v>29</v>
      </c>
      <c r="AY13" s="27" t="s">
        <v>24</v>
      </c>
      <c r="AZ13" s="28" t="s">
        <v>25</v>
      </c>
      <c r="BA13" s="28" t="s">
        <v>26</v>
      </c>
      <c r="BB13" s="28" t="s">
        <v>27</v>
      </c>
      <c r="BC13" s="28" t="s">
        <v>28</v>
      </c>
      <c r="BD13" s="29" t="s">
        <v>29</v>
      </c>
      <c r="BF13" s="22"/>
      <c r="BH13" s="27" t="s">
        <v>24</v>
      </c>
      <c r="BI13" s="28" t="s">
        <v>25</v>
      </c>
      <c r="BJ13" s="28" t="s">
        <v>26</v>
      </c>
      <c r="BK13" s="28" t="s">
        <v>27</v>
      </c>
      <c r="BL13" s="28" t="s">
        <v>28</v>
      </c>
      <c r="BM13" s="29" t="s">
        <v>29</v>
      </c>
      <c r="BO13" s="36" t="s">
        <v>30</v>
      </c>
      <c r="BP13" s="37" t="s">
        <v>31</v>
      </c>
      <c r="BQ13" s="37" t="s">
        <v>32</v>
      </c>
      <c r="BR13" s="37" t="s">
        <v>33</v>
      </c>
      <c r="BS13" s="37" t="s">
        <v>34</v>
      </c>
      <c r="BT13" s="37" t="s">
        <v>35</v>
      </c>
      <c r="BU13" s="38" t="s">
        <v>36</v>
      </c>
    </row>
    <row r="14" spans="1:73" s="44" customFormat="1" ht="18" customHeight="1">
      <c r="A14" s="39"/>
      <c r="B14" s="39"/>
      <c r="C14" s="39"/>
      <c r="D14" s="39"/>
      <c r="E14" s="40"/>
      <c r="F14" s="41"/>
      <c r="G14" s="41"/>
      <c r="H14" s="41"/>
      <c r="I14" s="42"/>
      <c r="J14" s="43"/>
      <c r="L14" s="40"/>
      <c r="M14" s="41"/>
      <c r="N14" s="41"/>
      <c r="O14" s="41"/>
      <c r="P14" s="42"/>
      <c r="Q14" s="43"/>
      <c r="R14" s="45"/>
      <c r="S14" s="41"/>
      <c r="T14" s="41"/>
      <c r="U14" s="41"/>
      <c r="V14" s="42"/>
      <c r="W14" s="43"/>
      <c r="Y14" s="40"/>
      <c r="Z14" s="41"/>
      <c r="AA14" s="41"/>
      <c r="AB14" s="41"/>
      <c r="AC14" s="42"/>
      <c r="AD14" s="43"/>
      <c r="AE14" s="45"/>
      <c r="AF14" s="41"/>
      <c r="AG14" s="41"/>
      <c r="AH14" s="41"/>
      <c r="AI14" s="42"/>
      <c r="AJ14" s="42"/>
      <c r="AK14" s="40"/>
      <c r="AL14" s="41"/>
      <c r="AM14" s="41"/>
      <c r="AN14" s="41"/>
      <c r="AO14" s="42"/>
      <c r="AP14" s="43"/>
      <c r="AR14" s="46">
        <f aca="true" t="shared" si="0" ref="AR14:AR50">(E14+L14+R14)-(Y14+AE14+AK14)</f>
        <v>0</v>
      </c>
      <c r="AS14" s="47">
        <f aca="true" t="shared" si="1" ref="AS14:AS50">(F14+M14+S14)-(Z14+AF14+AL14)</f>
        <v>0</v>
      </c>
      <c r="AT14" s="47">
        <f aca="true" t="shared" si="2" ref="AT14:AT50">(G14+N14+T14)-(AA14+AG14+AM14)</f>
        <v>0</v>
      </c>
      <c r="AU14" s="47">
        <f aca="true" t="shared" si="3" ref="AU14:AU50">(H14+O14+U14)-(AB14+AH14+AN14)</f>
        <v>0</v>
      </c>
      <c r="AV14" s="47">
        <f aca="true" t="shared" si="4" ref="AV14:AV50">(I14+P14+V14)-(AC14+AI14+AO14)</f>
        <v>0</v>
      </c>
      <c r="AW14" s="48">
        <f aca="true" t="shared" si="5" ref="AW14:AW50">(J14+Q14+W14)-(AD14+AJ14+AP14)</f>
        <v>0</v>
      </c>
      <c r="AY14" s="40"/>
      <c r="AZ14" s="41"/>
      <c r="BA14" s="41"/>
      <c r="BB14" s="41"/>
      <c r="BC14" s="42"/>
      <c r="BD14" s="43"/>
      <c r="BF14" s="39"/>
      <c r="BH14" s="40"/>
      <c r="BI14" s="41"/>
      <c r="BJ14" s="41"/>
      <c r="BK14" s="41"/>
      <c r="BL14" s="42"/>
      <c r="BM14" s="43"/>
      <c r="BO14" s="49"/>
      <c r="BP14" s="50"/>
      <c r="BQ14" s="51"/>
      <c r="BR14" s="51"/>
      <c r="BS14" s="51"/>
      <c r="BT14" s="52"/>
      <c r="BU14" s="53"/>
    </row>
    <row r="15" spans="1:73" s="44" customFormat="1" ht="18" customHeight="1">
      <c r="A15" s="39"/>
      <c r="B15" s="39"/>
      <c r="C15" s="39"/>
      <c r="D15" s="39"/>
      <c r="E15" s="40"/>
      <c r="F15" s="41"/>
      <c r="G15" s="41"/>
      <c r="H15" s="41"/>
      <c r="I15" s="42"/>
      <c r="J15" s="43"/>
      <c r="L15" s="40"/>
      <c r="M15" s="41"/>
      <c r="N15" s="41"/>
      <c r="O15" s="41"/>
      <c r="P15" s="42"/>
      <c r="Q15" s="43"/>
      <c r="R15" s="45"/>
      <c r="S15" s="41"/>
      <c r="T15" s="41"/>
      <c r="U15" s="41"/>
      <c r="V15" s="42"/>
      <c r="W15" s="43"/>
      <c r="Y15" s="40"/>
      <c r="Z15" s="41"/>
      <c r="AA15" s="41"/>
      <c r="AB15" s="41"/>
      <c r="AC15" s="42"/>
      <c r="AD15" s="43"/>
      <c r="AE15" s="45"/>
      <c r="AF15" s="41"/>
      <c r="AG15" s="41"/>
      <c r="AH15" s="41"/>
      <c r="AI15" s="42"/>
      <c r="AJ15" s="42"/>
      <c r="AK15" s="40"/>
      <c r="AL15" s="41"/>
      <c r="AM15" s="41"/>
      <c r="AN15" s="41"/>
      <c r="AO15" s="42"/>
      <c r="AP15" s="43"/>
      <c r="AR15" s="46">
        <f t="shared" si="0"/>
        <v>0</v>
      </c>
      <c r="AS15" s="47">
        <f t="shared" si="1"/>
        <v>0</v>
      </c>
      <c r="AT15" s="47">
        <f t="shared" si="2"/>
        <v>0</v>
      </c>
      <c r="AU15" s="47">
        <f t="shared" si="3"/>
        <v>0</v>
      </c>
      <c r="AV15" s="47">
        <f t="shared" si="4"/>
        <v>0</v>
      </c>
      <c r="AW15" s="48">
        <f t="shared" si="5"/>
        <v>0</v>
      </c>
      <c r="AY15" s="40"/>
      <c r="AZ15" s="41"/>
      <c r="BA15" s="41"/>
      <c r="BB15" s="41"/>
      <c r="BC15" s="42"/>
      <c r="BD15" s="43"/>
      <c r="BF15" s="39"/>
      <c r="BH15" s="40"/>
      <c r="BI15" s="41"/>
      <c r="BJ15" s="41"/>
      <c r="BK15" s="41"/>
      <c r="BL15" s="42"/>
      <c r="BM15" s="43"/>
      <c r="BO15" s="49"/>
      <c r="BP15" s="50"/>
      <c r="BQ15" s="51"/>
      <c r="BR15" s="51"/>
      <c r="BS15" s="51"/>
      <c r="BT15" s="52"/>
      <c r="BU15" s="53"/>
    </row>
    <row r="16" spans="1:73" s="44" customFormat="1" ht="18" customHeight="1">
      <c r="A16" s="39"/>
      <c r="B16" s="39"/>
      <c r="C16" s="39"/>
      <c r="D16" s="39"/>
      <c r="E16" s="40"/>
      <c r="F16" s="41"/>
      <c r="G16" s="41"/>
      <c r="H16" s="41"/>
      <c r="I16" s="42"/>
      <c r="J16" s="43"/>
      <c r="L16" s="40"/>
      <c r="M16" s="41"/>
      <c r="N16" s="41"/>
      <c r="O16" s="41"/>
      <c r="P16" s="42"/>
      <c r="Q16" s="43"/>
      <c r="R16" s="45"/>
      <c r="S16" s="41"/>
      <c r="T16" s="41"/>
      <c r="U16" s="41"/>
      <c r="V16" s="42"/>
      <c r="W16" s="43"/>
      <c r="Y16" s="40"/>
      <c r="Z16" s="41"/>
      <c r="AA16" s="41"/>
      <c r="AB16" s="41"/>
      <c r="AC16" s="42"/>
      <c r="AD16" s="43"/>
      <c r="AE16" s="45"/>
      <c r="AF16" s="41"/>
      <c r="AG16" s="41"/>
      <c r="AH16" s="41"/>
      <c r="AI16" s="42"/>
      <c r="AJ16" s="42"/>
      <c r="AK16" s="40"/>
      <c r="AL16" s="41"/>
      <c r="AM16" s="41"/>
      <c r="AN16" s="41"/>
      <c r="AO16" s="42"/>
      <c r="AP16" s="43"/>
      <c r="AR16" s="46">
        <f t="shared" si="0"/>
        <v>0</v>
      </c>
      <c r="AS16" s="47">
        <f t="shared" si="1"/>
        <v>0</v>
      </c>
      <c r="AT16" s="47">
        <f t="shared" si="2"/>
        <v>0</v>
      </c>
      <c r="AU16" s="47">
        <f t="shared" si="3"/>
        <v>0</v>
      </c>
      <c r="AV16" s="47">
        <f t="shared" si="4"/>
        <v>0</v>
      </c>
      <c r="AW16" s="48">
        <f t="shared" si="5"/>
        <v>0</v>
      </c>
      <c r="AY16" s="40"/>
      <c r="AZ16" s="41"/>
      <c r="BA16" s="41"/>
      <c r="BB16" s="41"/>
      <c r="BC16" s="42"/>
      <c r="BD16" s="43"/>
      <c r="BF16" s="39"/>
      <c r="BH16" s="40"/>
      <c r="BI16" s="41"/>
      <c r="BJ16" s="41"/>
      <c r="BK16" s="41"/>
      <c r="BL16" s="42"/>
      <c r="BM16" s="43"/>
      <c r="BO16" s="49"/>
      <c r="BP16" s="50"/>
      <c r="BQ16" s="51"/>
      <c r="BR16" s="51"/>
      <c r="BS16" s="51"/>
      <c r="BT16" s="52"/>
      <c r="BU16" s="53"/>
    </row>
    <row r="17" spans="1:73" s="44" customFormat="1" ht="18" customHeight="1">
      <c r="A17" s="39"/>
      <c r="B17" s="39"/>
      <c r="C17" s="39"/>
      <c r="D17" s="39"/>
      <c r="E17" s="40"/>
      <c r="F17" s="41"/>
      <c r="G17" s="41"/>
      <c r="H17" s="41"/>
      <c r="I17" s="42"/>
      <c r="J17" s="43"/>
      <c r="L17" s="40"/>
      <c r="M17" s="41"/>
      <c r="N17" s="41"/>
      <c r="O17" s="41"/>
      <c r="P17" s="42"/>
      <c r="Q17" s="43"/>
      <c r="R17" s="45"/>
      <c r="S17" s="41"/>
      <c r="T17" s="41"/>
      <c r="U17" s="41"/>
      <c r="V17" s="42"/>
      <c r="W17" s="43"/>
      <c r="Y17" s="40"/>
      <c r="Z17" s="41"/>
      <c r="AA17" s="41"/>
      <c r="AB17" s="41"/>
      <c r="AC17" s="42"/>
      <c r="AD17" s="43"/>
      <c r="AE17" s="45"/>
      <c r="AF17" s="41"/>
      <c r="AG17" s="41"/>
      <c r="AH17" s="41"/>
      <c r="AI17" s="42"/>
      <c r="AJ17" s="42"/>
      <c r="AK17" s="40"/>
      <c r="AL17" s="41"/>
      <c r="AM17" s="41"/>
      <c r="AN17" s="41"/>
      <c r="AO17" s="42"/>
      <c r="AP17" s="43"/>
      <c r="AR17" s="46">
        <f t="shared" si="0"/>
        <v>0</v>
      </c>
      <c r="AS17" s="47">
        <f t="shared" si="1"/>
        <v>0</v>
      </c>
      <c r="AT17" s="47">
        <f t="shared" si="2"/>
        <v>0</v>
      </c>
      <c r="AU17" s="47">
        <f t="shared" si="3"/>
        <v>0</v>
      </c>
      <c r="AV17" s="47">
        <f t="shared" si="4"/>
        <v>0</v>
      </c>
      <c r="AW17" s="48">
        <f t="shared" si="5"/>
        <v>0</v>
      </c>
      <c r="AY17" s="40"/>
      <c r="AZ17" s="41"/>
      <c r="BA17" s="41"/>
      <c r="BB17" s="41"/>
      <c r="BC17" s="42"/>
      <c r="BD17" s="43"/>
      <c r="BF17" s="39"/>
      <c r="BH17" s="40"/>
      <c r="BI17" s="41"/>
      <c r="BJ17" s="41"/>
      <c r="BK17" s="41"/>
      <c r="BL17" s="42"/>
      <c r="BM17" s="43"/>
      <c r="BO17" s="49"/>
      <c r="BP17" s="50"/>
      <c r="BQ17" s="51"/>
      <c r="BR17" s="51"/>
      <c r="BS17" s="51"/>
      <c r="BT17" s="52"/>
      <c r="BU17" s="53"/>
    </row>
    <row r="18" spans="1:73" s="44" customFormat="1" ht="18" customHeight="1">
      <c r="A18" s="39"/>
      <c r="B18" s="39"/>
      <c r="C18" s="39"/>
      <c r="D18" s="39"/>
      <c r="E18" s="40"/>
      <c r="F18" s="41"/>
      <c r="G18" s="41"/>
      <c r="H18" s="41"/>
      <c r="I18" s="42"/>
      <c r="J18" s="43"/>
      <c r="L18" s="40"/>
      <c r="M18" s="41"/>
      <c r="N18" s="41"/>
      <c r="O18" s="41"/>
      <c r="P18" s="42"/>
      <c r="Q18" s="43"/>
      <c r="R18" s="45"/>
      <c r="S18" s="41"/>
      <c r="T18" s="41"/>
      <c r="U18" s="41"/>
      <c r="V18" s="42"/>
      <c r="W18" s="43"/>
      <c r="Y18" s="40"/>
      <c r="Z18" s="41"/>
      <c r="AA18" s="41"/>
      <c r="AB18" s="41"/>
      <c r="AC18" s="42"/>
      <c r="AD18" s="43"/>
      <c r="AE18" s="45"/>
      <c r="AF18" s="41"/>
      <c r="AG18" s="41"/>
      <c r="AH18" s="41"/>
      <c r="AI18" s="42"/>
      <c r="AJ18" s="42"/>
      <c r="AK18" s="40"/>
      <c r="AL18" s="41"/>
      <c r="AM18" s="41"/>
      <c r="AN18" s="41"/>
      <c r="AO18" s="42"/>
      <c r="AP18" s="43"/>
      <c r="AR18" s="46">
        <f t="shared" si="0"/>
        <v>0</v>
      </c>
      <c r="AS18" s="47">
        <f t="shared" si="1"/>
        <v>0</v>
      </c>
      <c r="AT18" s="47">
        <f t="shared" si="2"/>
        <v>0</v>
      </c>
      <c r="AU18" s="47">
        <f t="shared" si="3"/>
        <v>0</v>
      </c>
      <c r="AV18" s="47">
        <f t="shared" si="4"/>
        <v>0</v>
      </c>
      <c r="AW18" s="48">
        <f t="shared" si="5"/>
        <v>0</v>
      </c>
      <c r="AY18" s="40"/>
      <c r="AZ18" s="41"/>
      <c r="BA18" s="41"/>
      <c r="BB18" s="41"/>
      <c r="BC18" s="42"/>
      <c r="BD18" s="43"/>
      <c r="BF18" s="39"/>
      <c r="BH18" s="40"/>
      <c r="BI18" s="41"/>
      <c r="BJ18" s="41"/>
      <c r="BK18" s="41"/>
      <c r="BL18" s="42"/>
      <c r="BM18" s="43"/>
      <c r="BO18" s="49"/>
      <c r="BP18" s="50"/>
      <c r="BQ18" s="51"/>
      <c r="BR18" s="51"/>
      <c r="BS18" s="51"/>
      <c r="BT18" s="52"/>
      <c r="BU18" s="53"/>
    </row>
    <row r="19" spans="1:73" s="44" customFormat="1" ht="18" customHeight="1">
      <c r="A19" s="39"/>
      <c r="B19" s="39"/>
      <c r="C19" s="39"/>
      <c r="D19" s="39"/>
      <c r="E19" s="40"/>
      <c r="F19" s="41"/>
      <c r="G19" s="41"/>
      <c r="H19" s="41"/>
      <c r="I19" s="42"/>
      <c r="J19" s="43"/>
      <c r="L19" s="40"/>
      <c r="M19" s="41"/>
      <c r="N19" s="41"/>
      <c r="O19" s="41"/>
      <c r="P19" s="42"/>
      <c r="Q19" s="43"/>
      <c r="R19" s="45"/>
      <c r="S19" s="41"/>
      <c r="T19" s="41"/>
      <c r="U19" s="41"/>
      <c r="V19" s="42"/>
      <c r="W19" s="43"/>
      <c r="Y19" s="40"/>
      <c r="Z19" s="41"/>
      <c r="AA19" s="41"/>
      <c r="AB19" s="41"/>
      <c r="AC19" s="42"/>
      <c r="AD19" s="43"/>
      <c r="AE19" s="45"/>
      <c r="AF19" s="41"/>
      <c r="AG19" s="41"/>
      <c r="AH19" s="41"/>
      <c r="AI19" s="42"/>
      <c r="AJ19" s="42"/>
      <c r="AK19" s="40"/>
      <c r="AL19" s="41"/>
      <c r="AM19" s="41"/>
      <c r="AN19" s="41"/>
      <c r="AO19" s="42"/>
      <c r="AP19" s="43"/>
      <c r="AR19" s="46">
        <f t="shared" si="0"/>
        <v>0</v>
      </c>
      <c r="AS19" s="47">
        <f t="shared" si="1"/>
        <v>0</v>
      </c>
      <c r="AT19" s="47">
        <f t="shared" si="2"/>
        <v>0</v>
      </c>
      <c r="AU19" s="47">
        <f t="shared" si="3"/>
        <v>0</v>
      </c>
      <c r="AV19" s="47">
        <f t="shared" si="4"/>
        <v>0</v>
      </c>
      <c r="AW19" s="48">
        <f t="shared" si="5"/>
        <v>0</v>
      </c>
      <c r="AY19" s="40"/>
      <c r="AZ19" s="41"/>
      <c r="BA19" s="41"/>
      <c r="BB19" s="41"/>
      <c r="BC19" s="42"/>
      <c r="BD19" s="43"/>
      <c r="BF19" s="39"/>
      <c r="BH19" s="40"/>
      <c r="BI19" s="41"/>
      <c r="BJ19" s="41"/>
      <c r="BK19" s="41"/>
      <c r="BL19" s="42"/>
      <c r="BM19" s="43"/>
      <c r="BO19" s="49"/>
      <c r="BP19" s="50"/>
      <c r="BQ19" s="51"/>
      <c r="BR19" s="51"/>
      <c r="BS19" s="51"/>
      <c r="BT19" s="52"/>
      <c r="BU19" s="53"/>
    </row>
    <row r="20" spans="1:73" s="44" customFormat="1" ht="18" customHeight="1">
      <c r="A20" s="39"/>
      <c r="B20" s="39"/>
      <c r="C20" s="39"/>
      <c r="D20" s="39"/>
      <c r="E20" s="40"/>
      <c r="F20" s="41"/>
      <c r="G20" s="41"/>
      <c r="H20" s="41"/>
      <c r="I20" s="42"/>
      <c r="J20" s="43"/>
      <c r="L20" s="40"/>
      <c r="M20" s="41"/>
      <c r="N20" s="41"/>
      <c r="O20" s="41"/>
      <c r="P20" s="42"/>
      <c r="Q20" s="43"/>
      <c r="R20" s="45"/>
      <c r="S20" s="41"/>
      <c r="T20" s="41"/>
      <c r="U20" s="41"/>
      <c r="V20" s="42"/>
      <c r="W20" s="43"/>
      <c r="Y20" s="40"/>
      <c r="Z20" s="41"/>
      <c r="AA20" s="41"/>
      <c r="AB20" s="41"/>
      <c r="AC20" s="42"/>
      <c r="AD20" s="43"/>
      <c r="AE20" s="45"/>
      <c r="AF20" s="41"/>
      <c r="AG20" s="41"/>
      <c r="AH20" s="41"/>
      <c r="AI20" s="42"/>
      <c r="AJ20" s="42"/>
      <c r="AK20" s="40"/>
      <c r="AL20" s="41"/>
      <c r="AM20" s="41"/>
      <c r="AN20" s="41"/>
      <c r="AO20" s="42"/>
      <c r="AP20" s="43"/>
      <c r="AR20" s="46">
        <f t="shared" si="0"/>
        <v>0</v>
      </c>
      <c r="AS20" s="47">
        <f t="shared" si="1"/>
        <v>0</v>
      </c>
      <c r="AT20" s="47">
        <f t="shared" si="2"/>
        <v>0</v>
      </c>
      <c r="AU20" s="47">
        <f t="shared" si="3"/>
        <v>0</v>
      </c>
      <c r="AV20" s="47">
        <f t="shared" si="4"/>
        <v>0</v>
      </c>
      <c r="AW20" s="48">
        <f t="shared" si="5"/>
        <v>0</v>
      </c>
      <c r="AY20" s="40"/>
      <c r="AZ20" s="41"/>
      <c r="BA20" s="41"/>
      <c r="BB20" s="41"/>
      <c r="BC20" s="42"/>
      <c r="BD20" s="43"/>
      <c r="BF20" s="39"/>
      <c r="BH20" s="40"/>
      <c r="BI20" s="41"/>
      <c r="BJ20" s="41"/>
      <c r="BK20" s="41"/>
      <c r="BL20" s="42"/>
      <c r="BM20" s="43"/>
      <c r="BO20" s="49"/>
      <c r="BP20" s="50"/>
      <c r="BQ20" s="51"/>
      <c r="BR20" s="51"/>
      <c r="BS20" s="51"/>
      <c r="BT20" s="52"/>
      <c r="BU20" s="53"/>
    </row>
    <row r="21" spans="1:73" s="44" customFormat="1" ht="18" customHeight="1">
      <c r="A21" s="39"/>
      <c r="B21" s="39"/>
      <c r="C21" s="39"/>
      <c r="D21" s="39"/>
      <c r="E21" s="40"/>
      <c r="F21" s="41"/>
      <c r="G21" s="41"/>
      <c r="H21" s="41"/>
      <c r="I21" s="42"/>
      <c r="J21" s="43"/>
      <c r="L21" s="40"/>
      <c r="M21" s="41"/>
      <c r="N21" s="41"/>
      <c r="O21" s="41"/>
      <c r="P21" s="42"/>
      <c r="Q21" s="43"/>
      <c r="R21" s="45"/>
      <c r="S21" s="41"/>
      <c r="T21" s="41"/>
      <c r="U21" s="41"/>
      <c r="V21" s="42"/>
      <c r="W21" s="43"/>
      <c r="Y21" s="40"/>
      <c r="Z21" s="41"/>
      <c r="AA21" s="41"/>
      <c r="AB21" s="41"/>
      <c r="AC21" s="42"/>
      <c r="AD21" s="43"/>
      <c r="AE21" s="45"/>
      <c r="AF21" s="41"/>
      <c r="AG21" s="41"/>
      <c r="AH21" s="41"/>
      <c r="AI21" s="42"/>
      <c r="AJ21" s="42"/>
      <c r="AK21" s="40"/>
      <c r="AL21" s="41"/>
      <c r="AM21" s="41"/>
      <c r="AN21" s="41"/>
      <c r="AO21" s="42"/>
      <c r="AP21" s="43"/>
      <c r="AR21" s="46">
        <f t="shared" si="0"/>
        <v>0</v>
      </c>
      <c r="AS21" s="47">
        <f t="shared" si="1"/>
        <v>0</v>
      </c>
      <c r="AT21" s="47">
        <f t="shared" si="2"/>
        <v>0</v>
      </c>
      <c r="AU21" s="47">
        <f t="shared" si="3"/>
        <v>0</v>
      </c>
      <c r="AV21" s="47">
        <f t="shared" si="4"/>
        <v>0</v>
      </c>
      <c r="AW21" s="48">
        <f t="shared" si="5"/>
        <v>0</v>
      </c>
      <c r="AY21" s="40"/>
      <c r="AZ21" s="41"/>
      <c r="BA21" s="41"/>
      <c r="BB21" s="41"/>
      <c r="BC21" s="42"/>
      <c r="BD21" s="43"/>
      <c r="BF21" s="39"/>
      <c r="BH21" s="40"/>
      <c r="BI21" s="41"/>
      <c r="BJ21" s="41"/>
      <c r="BK21" s="41"/>
      <c r="BL21" s="42"/>
      <c r="BM21" s="43"/>
      <c r="BO21" s="49"/>
      <c r="BP21" s="50"/>
      <c r="BQ21" s="51"/>
      <c r="BR21" s="51"/>
      <c r="BS21" s="51"/>
      <c r="BT21" s="52"/>
      <c r="BU21" s="53"/>
    </row>
    <row r="22" spans="1:73" s="44" customFormat="1" ht="18" customHeight="1">
      <c r="A22" s="39"/>
      <c r="B22" s="39"/>
      <c r="C22" s="39"/>
      <c r="D22" s="39"/>
      <c r="E22" s="40"/>
      <c r="F22" s="41"/>
      <c r="G22" s="41"/>
      <c r="H22" s="41"/>
      <c r="I22" s="42"/>
      <c r="J22" s="43"/>
      <c r="L22" s="40"/>
      <c r="M22" s="41"/>
      <c r="N22" s="41"/>
      <c r="O22" s="41"/>
      <c r="P22" s="42"/>
      <c r="Q22" s="43"/>
      <c r="R22" s="45"/>
      <c r="S22" s="41"/>
      <c r="T22" s="41"/>
      <c r="U22" s="41"/>
      <c r="V22" s="42"/>
      <c r="W22" s="43"/>
      <c r="Y22" s="40"/>
      <c r="Z22" s="41"/>
      <c r="AA22" s="41"/>
      <c r="AB22" s="41"/>
      <c r="AC22" s="42"/>
      <c r="AD22" s="43"/>
      <c r="AE22" s="45"/>
      <c r="AF22" s="41"/>
      <c r="AG22" s="41"/>
      <c r="AH22" s="41"/>
      <c r="AI22" s="42"/>
      <c r="AJ22" s="42"/>
      <c r="AK22" s="40"/>
      <c r="AL22" s="41"/>
      <c r="AM22" s="41"/>
      <c r="AN22" s="41"/>
      <c r="AO22" s="42"/>
      <c r="AP22" s="43"/>
      <c r="AR22" s="46">
        <f t="shared" si="0"/>
        <v>0</v>
      </c>
      <c r="AS22" s="47">
        <f t="shared" si="1"/>
        <v>0</v>
      </c>
      <c r="AT22" s="47">
        <f t="shared" si="2"/>
        <v>0</v>
      </c>
      <c r="AU22" s="47">
        <f t="shared" si="3"/>
        <v>0</v>
      </c>
      <c r="AV22" s="47">
        <f t="shared" si="4"/>
        <v>0</v>
      </c>
      <c r="AW22" s="48">
        <f t="shared" si="5"/>
        <v>0</v>
      </c>
      <c r="AY22" s="40"/>
      <c r="AZ22" s="41"/>
      <c r="BA22" s="41"/>
      <c r="BB22" s="41"/>
      <c r="BC22" s="42"/>
      <c r="BD22" s="43"/>
      <c r="BF22" s="39"/>
      <c r="BH22" s="40"/>
      <c r="BI22" s="41"/>
      <c r="BJ22" s="41"/>
      <c r="BK22" s="41"/>
      <c r="BL22" s="42"/>
      <c r="BM22" s="43"/>
      <c r="BO22" s="49"/>
      <c r="BP22" s="50"/>
      <c r="BQ22" s="51"/>
      <c r="BR22" s="51"/>
      <c r="BS22" s="51"/>
      <c r="BT22" s="52"/>
      <c r="BU22" s="53"/>
    </row>
    <row r="23" spans="1:73" s="44" customFormat="1" ht="18" customHeight="1">
      <c r="A23" s="39"/>
      <c r="B23" s="39"/>
      <c r="C23" s="39"/>
      <c r="D23" s="39"/>
      <c r="E23" s="40"/>
      <c r="F23" s="41"/>
      <c r="G23" s="41"/>
      <c r="H23" s="41"/>
      <c r="I23" s="42"/>
      <c r="J23" s="43"/>
      <c r="L23" s="40"/>
      <c r="M23" s="41"/>
      <c r="N23" s="41"/>
      <c r="O23" s="41"/>
      <c r="P23" s="42"/>
      <c r="Q23" s="43"/>
      <c r="R23" s="45"/>
      <c r="S23" s="41"/>
      <c r="T23" s="41"/>
      <c r="U23" s="41"/>
      <c r="V23" s="42"/>
      <c r="W23" s="43"/>
      <c r="Y23" s="40"/>
      <c r="Z23" s="41"/>
      <c r="AA23" s="41"/>
      <c r="AB23" s="41"/>
      <c r="AC23" s="42"/>
      <c r="AD23" s="43"/>
      <c r="AE23" s="45"/>
      <c r="AF23" s="41"/>
      <c r="AG23" s="41"/>
      <c r="AH23" s="41"/>
      <c r="AI23" s="42"/>
      <c r="AJ23" s="42"/>
      <c r="AK23" s="40"/>
      <c r="AL23" s="41"/>
      <c r="AM23" s="41"/>
      <c r="AN23" s="41"/>
      <c r="AO23" s="42"/>
      <c r="AP23" s="43"/>
      <c r="AR23" s="46">
        <f t="shared" si="0"/>
        <v>0</v>
      </c>
      <c r="AS23" s="47">
        <f t="shared" si="1"/>
        <v>0</v>
      </c>
      <c r="AT23" s="47">
        <f t="shared" si="2"/>
        <v>0</v>
      </c>
      <c r="AU23" s="47">
        <f t="shared" si="3"/>
        <v>0</v>
      </c>
      <c r="AV23" s="47">
        <f t="shared" si="4"/>
        <v>0</v>
      </c>
      <c r="AW23" s="48">
        <f t="shared" si="5"/>
        <v>0</v>
      </c>
      <c r="AY23" s="40"/>
      <c r="AZ23" s="41"/>
      <c r="BA23" s="41"/>
      <c r="BB23" s="41"/>
      <c r="BC23" s="42"/>
      <c r="BD23" s="43"/>
      <c r="BF23" s="39"/>
      <c r="BH23" s="40"/>
      <c r="BI23" s="41"/>
      <c r="BJ23" s="41"/>
      <c r="BK23" s="41"/>
      <c r="BL23" s="42"/>
      <c r="BM23" s="43"/>
      <c r="BO23" s="49"/>
      <c r="BP23" s="50"/>
      <c r="BQ23" s="51"/>
      <c r="BR23" s="51"/>
      <c r="BS23" s="51"/>
      <c r="BT23" s="52"/>
      <c r="BU23" s="53"/>
    </row>
    <row r="24" spans="1:73" s="44" customFormat="1" ht="18" customHeight="1">
      <c r="A24" s="39"/>
      <c r="B24" s="39"/>
      <c r="C24" s="39"/>
      <c r="D24" s="39"/>
      <c r="E24" s="40"/>
      <c r="F24" s="41"/>
      <c r="G24" s="41"/>
      <c r="H24" s="41"/>
      <c r="I24" s="42"/>
      <c r="J24" s="43"/>
      <c r="L24" s="40"/>
      <c r="M24" s="41"/>
      <c r="N24" s="41"/>
      <c r="O24" s="41"/>
      <c r="P24" s="42"/>
      <c r="Q24" s="43"/>
      <c r="R24" s="45"/>
      <c r="S24" s="41"/>
      <c r="T24" s="41"/>
      <c r="U24" s="41"/>
      <c r="V24" s="42"/>
      <c r="W24" s="43"/>
      <c r="Y24" s="40"/>
      <c r="Z24" s="41"/>
      <c r="AA24" s="41"/>
      <c r="AB24" s="41"/>
      <c r="AC24" s="42"/>
      <c r="AD24" s="43"/>
      <c r="AE24" s="45"/>
      <c r="AF24" s="41"/>
      <c r="AG24" s="41"/>
      <c r="AH24" s="41"/>
      <c r="AI24" s="42"/>
      <c r="AJ24" s="42"/>
      <c r="AK24" s="40"/>
      <c r="AL24" s="41"/>
      <c r="AM24" s="41"/>
      <c r="AN24" s="41"/>
      <c r="AO24" s="42"/>
      <c r="AP24" s="43"/>
      <c r="AR24" s="46">
        <f t="shared" si="0"/>
        <v>0</v>
      </c>
      <c r="AS24" s="47">
        <f t="shared" si="1"/>
        <v>0</v>
      </c>
      <c r="AT24" s="47">
        <f t="shared" si="2"/>
        <v>0</v>
      </c>
      <c r="AU24" s="47">
        <f t="shared" si="3"/>
        <v>0</v>
      </c>
      <c r="AV24" s="47">
        <f t="shared" si="4"/>
        <v>0</v>
      </c>
      <c r="AW24" s="48">
        <f t="shared" si="5"/>
        <v>0</v>
      </c>
      <c r="AY24" s="40"/>
      <c r="AZ24" s="41"/>
      <c r="BA24" s="41"/>
      <c r="BB24" s="41"/>
      <c r="BC24" s="42"/>
      <c r="BD24" s="43"/>
      <c r="BF24" s="39"/>
      <c r="BH24" s="40"/>
      <c r="BI24" s="41"/>
      <c r="BJ24" s="41"/>
      <c r="BK24" s="41"/>
      <c r="BL24" s="42"/>
      <c r="BM24" s="43"/>
      <c r="BO24" s="49"/>
      <c r="BP24" s="50"/>
      <c r="BQ24" s="51"/>
      <c r="BR24" s="51"/>
      <c r="BS24" s="51"/>
      <c r="BT24" s="52"/>
      <c r="BU24" s="53"/>
    </row>
    <row r="25" spans="1:73" s="44" customFormat="1" ht="18" customHeight="1">
      <c r="A25" s="39"/>
      <c r="B25" s="39"/>
      <c r="C25" s="39"/>
      <c r="D25" s="39"/>
      <c r="E25" s="40"/>
      <c r="F25" s="41"/>
      <c r="G25" s="41"/>
      <c r="H25" s="41"/>
      <c r="I25" s="42"/>
      <c r="J25" s="43"/>
      <c r="L25" s="40"/>
      <c r="M25" s="41"/>
      <c r="N25" s="41"/>
      <c r="O25" s="41"/>
      <c r="P25" s="42"/>
      <c r="Q25" s="43"/>
      <c r="R25" s="45"/>
      <c r="S25" s="41"/>
      <c r="T25" s="41"/>
      <c r="U25" s="41"/>
      <c r="V25" s="42"/>
      <c r="W25" s="43"/>
      <c r="Y25" s="40"/>
      <c r="Z25" s="41"/>
      <c r="AA25" s="41"/>
      <c r="AB25" s="41"/>
      <c r="AC25" s="42"/>
      <c r="AD25" s="43"/>
      <c r="AE25" s="45"/>
      <c r="AF25" s="41"/>
      <c r="AG25" s="41"/>
      <c r="AH25" s="41"/>
      <c r="AI25" s="42"/>
      <c r="AJ25" s="42"/>
      <c r="AK25" s="40"/>
      <c r="AL25" s="41"/>
      <c r="AM25" s="41"/>
      <c r="AN25" s="41"/>
      <c r="AO25" s="42"/>
      <c r="AP25" s="43"/>
      <c r="AR25" s="46">
        <f t="shared" si="0"/>
        <v>0</v>
      </c>
      <c r="AS25" s="47">
        <f t="shared" si="1"/>
        <v>0</v>
      </c>
      <c r="AT25" s="47">
        <f t="shared" si="2"/>
        <v>0</v>
      </c>
      <c r="AU25" s="47">
        <f t="shared" si="3"/>
        <v>0</v>
      </c>
      <c r="AV25" s="47">
        <f t="shared" si="4"/>
        <v>0</v>
      </c>
      <c r="AW25" s="48">
        <f t="shared" si="5"/>
        <v>0</v>
      </c>
      <c r="AY25" s="40"/>
      <c r="AZ25" s="41"/>
      <c r="BA25" s="41"/>
      <c r="BB25" s="41"/>
      <c r="BC25" s="42"/>
      <c r="BD25" s="43"/>
      <c r="BF25" s="39"/>
      <c r="BH25" s="40"/>
      <c r="BI25" s="41"/>
      <c r="BJ25" s="41"/>
      <c r="BK25" s="41"/>
      <c r="BL25" s="42"/>
      <c r="BM25" s="43"/>
      <c r="BO25" s="49"/>
      <c r="BP25" s="50"/>
      <c r="BQ25" s="51"/>
      <c r="BR25" s="51"/>
      <c r="BS25" s="51"/>
      <c r="BT25" s="52"/>
      <c r="BU25" s="53"/>
    </row>
    <row r="26" spans="1:73" s="44" customFormat="1" ht="18" customHeight="1">
      <c r="A26" s="39"/>
      <c r="B26" s="39"/>
      <c r="C26" s="39"/>
      <c r="D26" s="39"/>
      <c r="E26" s="40"/>
      <c r="F26" s="41"/>
      <c r="G26" s="41"/>
      <c r="H26" s="41"/>
      <c r="I26" s="42"/>
      <c r="J26" s="43"/>
      <c r="L26" s="40"/>
      <c r="M26" s="41"/>
      <c r="N26" s="41"/>
      <c r="O26" s="41"/>
      <c r="P26" s="42"/>
      <c r="Q26" s="43"/>
      <c r="R26" s="45"/>
      <c r="S26" s="41"/>
      <c r="T26" s="41"/>
      <c r="U26" s="41"/>
      <c r="V26" s="42"/>
      <c r="W26" s="43"/>
      <c r="Y26" s="40"/>
      <c r="Z26" s="41"/>
      <c r="AA26" s="41"/>
      <c r="AB26" s="41"/>
      <c r="AC26" s="42"/>
      <c r="AD26" s="43"/>
      <c r="AE26" s="45"/>
      <c r="AF26" s="41"/>
      <c r="AG26" s="41"/>
      <c r="AH26" s="41"/>
      <c r="AI26" s="42"/>
      <c r="AJ26" s="42"/>
      <c r="AK26" s="40"/>
      <c r="AL26" s="41"/>
      <c r="AM26" s="41"/>
      <c r="AN26" s="41"/>
      <c r="AO26" s="42"/>
      <c r="AP26" s="43"/>
      <c r="AR26" s="46">
        <f t="shared" si="0"/>
        <v>0</v>
      </c>
      <c r="AS26" s="47">
        <f t="shared" si="1"/>
        <v>0</v>
      </c>
      <c r="AT26" s="47">
        <f t="shared" si="2"/>
        <v>0</v>
      </c>
      <c r="AU26" s="47">
        <f t="shared" si="3"/>
        <v>0</v>
      </c>
      <c r="AV26" s="47">
        <f t="shared" si="4"/>
        <v>0</v>
      </c>
      <c r="AW26" s="48">
        <f t="shared" si="5"/>
        <v>0</v>
      </c>
      <c r="AY26" s="40"/>
      <c r="AZ26" s="41"/>
      <c r="BA26" s="41"/>
      <c r="BB26" s="41"/>
      <c r="BC26" s="42"/>
      <c r="BD26" s="43"/>
      <c r="BF26" s="39"/>
      <c r="BH26" s="40"/>
      <c r="BI26" s="41"/>
      <c r="BJ26" s="41"/>
      <c r="BK26" s="41"/>
      <c r="BL26" s="42"/>
      <c r="BM26" s="43"/>
      <c r="BO26" s="49"/>
      <c r="BP26" s="50"/>
      <c r="BQ26" s="51"/>
      <c r="BR26" s="51"/>
      <c r="BS26" s="51"/>
      <c r="BT26" s="52"/>
      <c r="BU26" s="53"/>
    </row>
    <row r="27" spans="1:73" s="44" customFormat="1" ht="18" customHeight="1">
      <c r="A27" s="39"/>
      <c r="B27" s="39"/>
      <c r="C27" s="39"/>
      <c r="D27" s="39"/>
      <c r="E27" s="40"/>
      <c r="F27" s="41"/>
      <c r="G27" s="41"/>
      <c r="H27" s="41"/>
      <c r="I27" s="42"/>
      <c r="J27" s="43"/>
      <c r="L27" s="40"/>
      <c r="M27" s="41"/>
      <c r="N27" s="41"/>
      <c r="O27" s="41"/>
      <c r="P27" s="42"/>
      <c r="Q27" s="43"/>
      <c r="R27" s="45"/>
      <c r="S27" s="41"/>
      <c r="T27" s="41"/>
      <c r="U27" s="41"/>
      <c r="V27" s="42"/>
      <c r="W27" s="43"/>
      <c r="Y27" s="40"/>
      <c r="Z27" s="41"/>
      <c r="AA27" s="41"/>
      <c r="AB27" s="41"/>
      <c r="AC27" s="42"/>
      <c r="AD27" s="43"/>
      <c r="AE27" s="45"/>
      <c r="AF27" s="41"/>
      <c r="AG27" s="41"/>
      <c r="AH27" s="41"/>
      <c r="AI27" s="42"/>
      <c r="AJ27" s="42"/>
      <c r="AK27" s="40"/>
      <c r="AL27" s="41"/>
      <c r="AM27" s="41"/>
      <c r="AN27" s="41"/>
      <c r="AO27" s="42"/>
      <c r="AP27" s="43"/>
      <c r="AR27" s="46">
        <f t="shared" si="0"/>
        <v>0</v>
      </c>
      <c r="AS27" s="47">
        <f t="shared" si="1"/>
        <v>0</v>
      </c>
      <c r="AT27" s="47">
        <f t="shared" si="2"/>
        <v>0</v>
      </c>
      <c r="AU27" s="47">
        <f t="shared" si="3"/>
        <v>0</v>
      </c>
      <c r="AV27" s="47">
        <f t="shared" si="4"/>
        <v>0</v>
      </c>
      <c r="AW27" s="48">
        <f t="shared" si="5"/>
        <v>0</v>
      </c>
      <c r="AY27" s="40"/>
      <c r="AZ27" s="41"/>
      <c r="BA27" s="41"/>
      <c r="BB27" s="41"/>
      <c r="BC27" s="42"/>
      <c r="BD27" s="43"/>
      <c r="BF27" s="39"/>
      <c r="BH27" s="40"/>
      <c r="BI27" s="41"/>
      <c r="BJ27" s="41"/>
      <c r="BK27" s="41"/>
      <c r="BL27" s="42"/>
      <c r="BM27" s="43"/>
      <c r="BO27" s="49"/>
      <c r="BP27" s="50"/>
      <c r="BQ27" s="51"/>
      <c r="BR27" s="51"/>
      <c r="BS27" s="51"/>
      <c r="BT27" s="52"/>
      <c r="BU27" s="53"/>
    </row>
    <row r="28" spans="1:73" s="44" customFormat="1" ht="18" customHeight="1">
      <c r="A28" s="39"/>
      <c r="B28" s="39"/>
      <c r="C28" s="39"/>
      <c r="D28" s="39"/>
      <c r="E28" s="40"/>
      <c r="F28" s="41"/>
      <c r="G28" s="41"/>
      <c r="H28" s="41"/>
      <c r="I28" s="42"/>
      <c r="J28" s="43"/>
      <c r="L28" s="40"/>
      <c r="M28" s="41"/>
      <c r="N28" s="41"/>
      <c r="O28" s="41"/>
      <c r="P28" s="42"/>
      <c r="Q28" s="43"/>
      <c r="R28" s="45"/>
      <c r="S28" s="41"/>
      <c r="T28" s="41"/>
      <c r="U28" s="41"/>
      <c r="V28" s="42"/>
      <c r="W28" s="43"/>
      <c r="Y28" s="40"/>
      <c r="Z28" s="41"/>
      <c r="AA28" s="41"/>
      <c r="AB28" s="41"/>
      <c r="AC28" s="42"/>
      <c r="AD28" s="43"/>
      <c r="AE28" s="45"/>
      <c r="AF28" s="41"/>
      <c r="AG28" s="41"/>
      <c r="AH28" s="41"/>
      <c r="AI28" s="42"/>
      <c r="AJ28" s="42"/>
      <c r="AK28" s="40"/>
      <c r="AL28" s="41"/>
      <c r="AM28" s="41"/>
      <c r="AN28" s="41"/>
      <c r="AO28" s="42"/>
      <c r="AP28" s="43"/>
      <c r="AR28" s="46">
        <f t="shared" si="0"/>
        <v>0</v>
      </c>
      <c r="AS28" s="47">
        <f t="shared" si="1"/>
        <v>0</v>
      </c>
      <c r="AT28" s="47">
        <f t="shared" si="2"/>
        <v>0</v>
      </c>
      <c r="AU28" s="47">
        <f t="shared" si="3"/>
        <v>0</v>
      </c>
      <c r="AV28" s="47">
        <f t="shared" si="4"/>
        <v>0</v>
      </c>
      <c r="AW28" s="48">
        <f t="shared" si="5"/>
        <v>0</v>
      </c>
      <c r="AY28" s="40"/>
      <c r="AZ28" s="41"/>
      <c r="BA28" s="41"/>
      <c r="BB28" s="41"/>
      <c r="BC28" s="42"/>
      <c r="BD28" s="43"/>
      <c r="BF28" s="39"/>
      <c r="BH28" s="40"/>
      <c r="BI28" s="41"/>
      <c r="BJ28" s="41"/>
      <c r="BK28" s="41"/>
      <c r="BL28" s="42"/>
      <c r="BM28" s="43"/>
      <c r="BO28" s="49"/>
      <c r="BP28" s="50"/>
      <c r="BQ28" s="51"/>
      <c r="BR28" s="51"/>
      <c r="BS28" s="51"/>
      <c r="BT28" s="52"/>
      <c r="BU28" s="53"/>
    </row>
    <row r="29" spans="1:73" s="44" customFormat="1" ht="18" customHeight="1">
      <c r="A29" s="39"/>
      <c r="B29" s="39"/>
      <c r="C29" s="39"/>
      <c r="D29" s="39"/>
      <c r="E29" s="40"/>
      <c r="F29" s="41"/>
      <c r="G29" s="41"/>
      <c r="H29" s="41"/>
      <c r="I29" s="42"/>
      <c r="J29" s="43"/>
      <c r="L29" s="40"/>
      <c r="M29" s="41"/>
      <c r="N29" s="41"/>
      <c r="O29" s="41"/>
      <c r="P29" s="42"/>
      <c r="Q29" s="43"/>
      <c r="R29" s="45"/>
      <c r="S29" s="41"/>
      <c r="T29" s="41"/>
      <c r="U29" s="41"/>
      <c r="V29" s="42"/>
      <c r="W29" s="43"/>
      <c r="Y29" s="40"/>
      <c r="Z29" s="41"/>
      <c r="AA29" s="41"/>
      <c r="AB29" s="41"/>
      <c r="AC29" s="42"/>
      <c r="AD29" s="43"/>
      <c r="AE29" s="45"/>
      <c r="AF29" s="41"/>
      <c r="AG29" s="41"/>
      <c r="AH29" s="41"/>
      <c r="AI29" s="42"/>
      <c r="AJ29" s="42"/>
      <c r="AK29" s="40"/>
      <c r="AL29" s="41"/>
      <c r="AM29" s="41"/>
      <c r="AN29" s="41"/>
      <c r="AO29" s="42"/>
      <c r="AP29" s="43"/>
      <c r="AR29" s="46">
        <f t="shared" si="0"/>
        <v>0</v>
      </c>
      <c r="AS29" s="47">
        <f t="shared" si="1"/>
        <v>0</v>
      </c>
      <c r="AT29" s="47">
        <f t="shared" si="2"/>
        <v>0</v>
      </c>
      <c r="AU29" s="47">
        <f t="shared" si="3"/>
        <v>0</v>
      </c>
      <c r="AV29" s="47">
        <f t="shared" si="4"/>
        <v>0</v>
      </c>
      <c r="AW29" s="48">
        <f t="shared" si="5"/>
        <v>0</v>
      </c>
      <c r="AY29" s="40"/>
      <c r="AZ29" s="41"/>
      <c r="BA29" s="41"/>
      <c r="BB29" s="41"/>
      <c r="BC29" s="42"/>
      <c r="BD29" s="43"/>
      <c r="BF29" s="39"/>
      <c r="BH29" s="40"/>
      <c r="BI29" s="41"/>
      <c r="BJ29" s="41"/>
      <c r="BK29" s="41"/>
      <c r="BL29" s="42"/>
      <c r="BM29" s="43"/>
      <c r="BO29" s="49"/>
      <c r="BP29" s="50"/>
      <c r="BQ29" s="51"/>
      <c r="BR29" s="51"/>
      <c r="BS29" s="51"/>
      <c r="BT29" s="52"/>
      <c r="BU29" s="53"/>
    </row>
    <row r="30" spans="1:73" s="44" customFormat="1" ht="18" customHeight="1">
      <c r="A30" s="39"/>
      <c r="B30" s="39"/>
      <c r="C30" s="39"/>
      <c r="D30" s="39"/>
      <c r="E30" s="40"/>
      <c r="F30" s="41"/>
      <c r="G30" s="41"/>
      <c r="H30" s="41"/>
      <c r="I30" s="42"/>
      <c r="J30" s="43"/>
      <c r="L30" s="40"/>
      <c r="M30" s="41"/>
      <c r="N30" s="41"/>
      <c r="O30" s="41"/>
      <c r="P30" s="42"/>
      <c r="Q30" s="43"/>
      <c r="R30" s="45"/>
      <c r="S30" s="41"/>
      <c r="T30" s="41"/>
      <c r="U30" s="41"/>
      <c r="V30" s="42"/>
      <c r="W30" s="43"/>
      <c r="Y30" s="40"/>
      <c r="Z30" s="41"/>
      <c r="AA30" s="41"/>
      <c r="AB30" s="41"/>
      <c r="AC30" s="42"/>
      <c r="AD30" s="43"/>
      <c r="AE30" s="45"/>
      <c r="AF30" s="41"/>
      <c r="AG30" s="41"/>
      <c r="AH30" s="41"/>
      <c r="AI30" s="42"/>
      <c r="AJ30" s="42"/>
      <c r="AK30" s="40"/>
      <c r="AL30" s="41"/>
      <c r="AM30" s="41"/>
      <c r="AN30" s="41"/>
      <c r="AO30" s="42"/>
      <c r="AP30" s="43"/>
      <c r="AR30" s="46">
        <f t="shared" si="0"/>
        <v>0</v>
      </c>
      <c r="AS30" s="47">
        <f t="shared" si="1"/>
        <v>0</v>
      </c>
      <c r="AT30" s="47">
        <f t="shared" si="2"/>
        <v>0</v>
      </c>
      <c r="AU30" s="47">
        <f t="shared" si="3"/>
        <v>0</v>
      </c>
      <c r="AV30" s="47">
        <f t="shared" si="4"/>
        <v>0</v>
      </c>
      <c r="AW30" s="48">
        <f t="shared" si="5"/>
        <v>0</v>
      </c>
      <c r="AY30" s="40"/>
      <c r="AZ30" s="41"/>
      <c r="BA30" s="41"/>
      <c r="BB30" s="41"/>
      <c r="BC30" s="42"/>
      <c r="BD30" s="43"/>
      <c r="BF30" s="39"/>
      <c r="BH30" s="40"/>
      <c r="BI30" s="41"/>
      <c r="BJ30" s="41"/>
      <c r="BK30" s="41"/>
      <c r="BL30" s="42"/>
      <c r="BM30" s="43"/>
      <c r="BO30" s="49"/>
      <c r="BP30" s="50"/>
      <c r="BQ30" s="51"/>
      <c r="BR30" s="51"/>
      <c r="BS30" s="51"/>
      <c r="BT30" s="52"/>
      <c r="BU30" s="53"/>
    </row>
    <row r="31" spans="1:73" s="44" customFormat="1" ht="18" customHeight="1">
      <c r="A31" s="39"/>
      <c r="B31" s="39"/>
      <c r="C31" s="39"/>
      <c r="D31" s="39"/>
      <c r="E31" s="40"/>
      <c r="F31" s="41"/>
      <c r="G31" s="41"/>
      <c r="H31" s="41"/>
      <c r="I31" s="42"/>
      <c r="J31" s="43"/>
      <c r="L31" s="40"/>
      <c r="M31" s="41"/>
      <c r="N31" s="41"/>
      <c r="O31" s="41"/>
      <c r="P31" s="42"/>
      <c r="Q31" s="43"/>
      <c r="R31" s="45"/>
      <c r="S31" s="41"/>
      <c r="T31" s="41"/>
      <c r="U31" s="41"/>
      <c r="V31" s="42"/>
      <c r="W31" s="43"/>
      <c r="Y31" s="40"/>
      <c r="Z31" s="41"/>
      <c r="AA31" s="41"/>
      <c r="AB31" s="41"/>
      <c r="AC31" s="42"/>
      <c r="AD31" s="43"/>
      <c r="AE31" s="45"/>
      <c r="AF31" s="41"/>
      <c r="AG31" s="41"/>
      <c r="AH31" s="41"/>
      <c r="AI31" s="42"/>
      <c r="AJ31" s="42"/>
      <c r="AK31" s="40"/>
      <c r="AL31" s="41"/>
      <c r="AM31" s="41"/>
      <c r="AN31" s="41"/>
      <c r="AO31" s="42"/>
      <c r="AP31" s="43"/>
      <c r="AR31" s="46">
        <f t="shared" si="0"/>
        <v>0</v>
      </c>
      <c r="AS31" s="47">
        <f t="shared" si="1"/>
        <v>0</v>
      </c>
      <c r="AT31" s="47">
        <f t="shared" si="2"/>
        <v>0</v>
      </c>
      <c r="AU31" s="47">
        <f t="shared" si="3"/>
        <v>0</v>
      </c>
      <c r="AV31" s="47">
        <f t="shared" si="4"/>
        <v>0</v>
      </c>
      <c r="AW31" s="48">
        <f t="shared" si="5"/>
        <v>0</v>
      </c>
      <c r="AY31" s="40"/>
      <c r="AZ31" s="41"/>
      <c r="BA31" s="41"/>
      <c r="BB31" s="41"/>
      <c r="BC31" s="42"/>
      <c r="BD31" s="43"/>
      <c r="BF31" s="39"/>
      <c r="BH31" s="40"/>
      <c r="BI31" s="41"/>
      <c r="BJ31" s="41"/>
      <c r="BK31" s="41"/>
      <c r="BL31" s="42"/>
      <c r="BM31" s="43"/>
      <c r="BO31" s="49"/>
      <c r="BP31" s="50"/>
      <c r="BQ31" s="51"/>
      <c r="BR31" s="51"/>
      <c r="BS31" s="51"/>
      <c r="BT31" s="52"/>
      <c r="BU31" s="53"/>
    </row>
    <row r="32" spans="1:73" s="44" customFormat="1" ht="18" customHeight="1">
      <c r="A32" s="39"/>
      <c r="B32" s="39"/>
      <c r="C32" s="39"/>
      <c r="D32" s="39"/>
      <c r="E32" s="40"/>
      <c r="F32" s="41"/>
      <c r="G32" s="41"/>
      <c r="H32" s="41"/>
      <c r="I32" s="42"/>
      <c r="J32" s="43"/>
      <c r="L32" s="40"/>
      <c r="M32" s="41"/>
      <c r="N32" s="41"/>
      <c r="O32" s="41"/>
      <c r="P32" s="42"/>
      <c r="Q32" s="43"/>
      <c r="R32" s="45"/>
      <c r="S32" s="41"/>
      <c r="T32" s="41"/>
      <c r="U32" s="41"/>
      <c r="V32" s="42"/>
      <c r="W32" s="43"/>
      <c r="Y32" s="40"/>
      <c r="Z32" s="41"/>
      <c r="AA32" s="41"/>
      <c r="AB32" s="41"/>
      <c r="AC32" s="42"/>
      <c r="AD32" s="43"/>
      <c r="AE32" s="45"/>
      <c r="AF32" s="41"/>
      <c r="AG32" s="41"/>
      <c r="AH32" s="41"/>
      <c r="AI32" s="42"/>
      <c r="AJ32" s="42"/>
      <c r="AK32" s="40"/>
      <c r="AL32" s="41"/>
      <c r="AM32" s="41"/>
      <c r="AN32" s="41"/>
      <c r="AO32" s="42"/>
      <c r="AP32" s="43"/>
      <c r="AR32" s="46">
        <f t="shared" si="0"/>
        <v>0</v>
      </c>
      <c r="AS32" s="47">
        <f t="shared" si="1"/>
        <v>0</v>
      </c>
      <c r="AT32" s="47">
        <f t="shared" si="2"/>
        <v>0</v>
      </c>
      <c r="AU32" s="47">
        <f t="shared" si="3"/>
        <v>0</v>
      </c>
      <c r="AV32" s="47">
        <f t="shared" si="4"/>
        <v>0</v>
      </c>
      <c r="AW32" s="48">
        <f t="shared" si="5"/>
        <v>0</v>
      </c>
      <c r="AY32" s="40"/>
      <c r="AZ32" s="41"/>
      <c r="BA32" s="41"/>
      <c r="BB32" s="41"/>
      <c r="BC32" s="42"/>
      <c r="BD32" s="43"/>
      <c r="BF32" s="39"/>
      <c r="BH32" s="40"/>
      <c r="BI32" s="41"/>
      <c r="BJ32" s="41"/>
      <c r="BK32" s="41"/>
      <c r="BL32" s="42"/>
      <c r="BM32" s="43"/>
      <c r="BO32" s="49"/>
      <c r="BP32" s="50"/>
      <c r="BQ32" s="51"/>
      <c r="BR32" s="51"/>
      <c r="BS32" s="51"/>
      <c r="BT32" s="52"/>
      <c r="BU32" s="53"/>
    </row>
    <row r="33" spans="1:73" s="44" customFormat="1" ht="18" customHeight="1">
      <c r="A33" s="39"/>
      <c r="B33" s="39"/>
      <c r="C33" s="39"/>
      <c r="D33" s="39"/>
      <c r="E33" s="40"/>
      <c r="F33" s="41"/>
      <c r="G33" s="41"/>
      <c r="H33" s="41"/>
      <c r="I33" s="42"/>
      <c r="J33" s="43"/>
      <c r="L33" s="40"/>
      <c r="M33" s="41"/>
      <c r="N33" s="41"/>
      <c r="O33" s="41"/>
      <c r="P33" s="42"/>
      <c r="Q33" s="43"/>
      <c r="R33" s="45"/>
      <c r="S33" s="41"/>
      <c r="T33" s="41"/>
      <c r="U33" s="41"/>
      <c r="V33" s="42"/>
      <c r="W33" s="43"/>
      <c r="Y33" s="40"/>
      <c r="Z33" s="41"/>
      <c r="AA33" s="41"/>
      <c r="AB33" s="41"/>
      <c r="AC33" s="42"/>
      <c r="AD33" s="43"/>
      <c r="AE33" s="45"/>
      <c r="AF33" s="41"/>
      <c r="AG33" s="41"/>
      <c r="AH33" s="41"/>
      <c r="AI33" s="42"/>
      <c r="AJ33" s="42"/>
      <c r="AK33" s="40"/>
      <c r="AL33" s="41"/>
      <c r="AM33" s="41"/>
      <c r="AN33" s="41"/>
      <c r="AO33" s="42"/>
      <c r="AP33" s="43"/>
      <c r="AR33" s="46">
        <f t="shared" si="0"/>
        <v>0</v>
      </c>
      <c r="AS33" s="47">
        <f t="shared" si="1"/>
        <v>0</v>
      </c>
      <c r="AT33" s="47">
        <f t="shared" si="2"/>
        <v>0</v>
      </c>
      <c r="AU33" s="47">
        <f t="shared" si="3"/>
        <v>0</v>
      </c>
      <c r="AV33" s="47">
        <f t="shared" si="4"/>
        <v>0</v>
      </c>
      <c r="AW33" s="48">
        <f t="shared" si="5"/>
        <v>0</v>
      </c>
      <c r="AY33" s="40"/>
      <c r="AZ33" s="41"/>
      <c r="BA33" s="41"/>
      <c r="BB33" s="41"/>
      <c r="BC33" s="42"/>
      <c r="BD33" s="43"/>
      <c r="BF33" s="39"/>
      <c r="BH33" s="40"/>
      <c r="BI33" s="41"/>
      <c r="BJ33" s="41"/>
      <c r="BK33" s="41"/>
      <c r="BL33" s="42"/>
      <c r="BM33" s="43"/>
      <c r="BO33" s="49"/>
      <c r="BP33" s="50"/>
      <c r="BQ33" s="51"/>
      <c r="BR33" s="51"/>
      <c r="BS33" s="51"/>
      <c r="BT33" s="52"/>
      <c r="BU33" s="53"/>
    </row>
    <row r="34" spans="1:73" s="44" customFormat="1" ht="18" customHeight="1">
      <c r="A34" s="39"/>
      <c r="B34" s="39"/>
      <c r="C34" s="39"/>
      <c r="D34" s="39"/>
      <c r="E34" s="40"/>
      <c r="F34" s="41"/>
      <c r="G34" s="41"/>
      <c r="H34" s="41"/>
      <c r="I34" s="42"/>
      <c r="J34" s="43"/>
      <c r="L34" s="40"/>
      <c r="M34" s="41"/>
      <c r="N34" s="41"/>
      <c r="O34" s="41"/>
      <c r="P34" s="42"/>
      <c r="Q34" s="43"/>
      <c r="R34" s="45"/>
      <c r="S34" s="41"/>
      <c r="T34" s="41"/>
      <c r="U34" s="41"/>
      <c r="V34" s="42"/>
      <c r="W34" s="43"/>
      <c r="Y34" s="40"/>
      <c r="Z34" s="41"/>
      <c r="AA34" s="41"/>
      <c r="AB34" s="41"/>
      <c r="AC34" s="42"/>
      <c r="AD34" s="43"/>
      <c r="AE34" s="45"/>
      <c r="AF34" s="41"/>
      <c r="AG34" s="41"/>
      <c r="AH34" s="41"/>
      <c r="AI34" s="42"/>
      <c r="AJ34" s="42"/>
      <c r="AK34" s="40"/>
      <c r="AL34" s="41"/>
      <c r="AM34" s="41"/>
      <c r="AN34" s="41"/>
      <c r="AO34" s="42"/>
      <c r="AP34" s="43"/>
      <c r="AR34" s="46">
        <f t="shared" si="0"/>
        <v>0</v>
      </c>
      <c r="AS34" s="47">
        <f t="shared" si="1"/>
        <v>0</v>
      </c>
      <c r="AT34" s="47">
        <f t="shared" si="2"/>
        <v>0</v>
      </c>
      <c r="AU34" s="47">
        <f t="shared" si="3"/>
        <v>0</v>
      </c>
      <c r="AV34" s="47">
        <f t="shared" si="4"/>
        <v>0</v>
      </c>
      <c r="AW34" s="48">
        <f t="shared" si="5"/>
        <v>0</v>
      </c>
      <c r="AY34" s="40"/>
      <c r="AZ34" s="41"/>
      <c r="BA34" s="41"/>
      <c r="BB34" s="41"/>
      <c r="BC34" s="42"/>
      <c r="BD34" s="43"/>
      <c r="BF34" s="39"/>
      <c r="BH34" s="40"/>
      <c r="BI34" s="41"/>
      <c r="BJ34" s="41"/>
      <c r="BK34" s="41"/>
      <c r="BL34" s="42"/>
      <c r="BM34" s="43"/>
      <c r="BO34" s="49"/>
      <c r="BP34" s="50"/>
      <c r="BQ34" s="51"/>
      <c r="BR34" s="51"/>
      <c r="BS34" s="51"/>
      <c r="BT34" s="52"/>
      <c r="BU34" s="53"/>
    </row>
    <row r="35" spans="1:73" s="44" customFormat="1" ht="18" customHeight="1">
      <c r="A35" s="39"/>
      <c r="B35" s="39"/>
      <c r="C35" s="39"/>
      <c r="D35" s="39"/>
      <c r="E35" s="40"/>
      <c r="F35" s="41"/>
      <c r="G35" s="41"/>
      <c r="H35" s="41"/>
      <c r="I35" s="42"/>
      <c r="J35" s="43"/>
      <c r="L35" s="40"/>
      <c r="M35" s="41"/>
      <c r="N35" s="41"/>
      <c r="O35" s="41"/>
      <c r="P35" s="42"/>
      <c r="Q35" s="43"/>
      <c r="R35" s="45"/>
      <c r="S35" s="41"/>
      <c r="T35" s="41"/>
      <c r="U35" s="41"/>
      <c r="V35" s="42"/>
      <c r="W35" s="43"/>
      <c r="Y35" s="40"/>
      <c r="Z35" s="41"/>
      <c r="AA35" s="41"/>
      <c r="AB35" s="41"/>
      <c r="AC35" s="42"/>
      <c r="AD35" s="43"/>
      <c r="AE35" s="45"/>
      <c r="AF35" s="41"/>
      <c r="AG35" s="41"/>
      <c r="AH35" s="41"/>
      <c r="AI35" s="42"/>
      <c r="AJ35" s="42"/>
      <c r="AK35" s="40"/>
      <c r="AL35" s="41"/>
      <c r="AM35" s="41"/>
      <c r="AN35" s="41"/>
      <c r="AO35" s="42"/>
      <c r="AP35" s="43"/>
      <c r="AR35" s="46">
        <f t="shared" si="0"/>
        <v>0</v>
      </c>
      <c r="AS35" s="47">
        <f t="shared" si="1"/>
        <v>0</v>
      </c>
      <c r="AT35" s="47">
        <f t="shared" si="2"/>
        <v>0</v>
      </c>
      <c r="AU35" s="47">
        <f t="shared" si="3"/>
        <v>0</v>
      </c>
      <c r="AV35" s="47">
        <f t="shared" si="4"/>
        <v>0</v>
      </c>
      <c r="AW35" s="48">
        <f t="shared" si="5"/>
        <v>0</v>
      </c>
      <c r="AY35" s="40"/>
      <c r="AZ35" s="41"/>
      <c r="BA35" s="41"/>
      <c r="BB35" s="41"/>
      <c r="BC35" s="42"/>
      <c r="BD35" s="43"/>
      <c r="BF35" s="39"/>
      <c r="BH35" s="40"/>
      <c r="BI35" s="41"/>
      <c r="BJ35" s="41"/>
      <c r="BK35" s="41"/>
      <c r="BL35" s="42"/>
      <c r="BM35" s="43"/>
      <c r="BO35" s="49"/>
      <c r="BP35" s="50"/>
      <c r="BQ35" s="51"/>
      <c r="BR35" s="51"/>
      <c r="BS35" s="51"/>
      <c r="BT35" s="52"/>
      <c r="BU35" s="53"/>
    </row>
    <row r="36" spans="1:73" s="44" customFormat="1" ht="18" customHeight="1">
      <c r="A36" s="39"/>
      <c r="B36" s="39"/>
      <c r="C36" s="39"/>
      <c r="D36" s="39"/>
      <c r="E36" s="40"/>
      <c r="F36" s="41"/>
      <c r="G36" s="41"/>
      <c r="H36" s="41"/>
      <c r="I36" s="42"/>
      <c r="J36" s="43"/>
      <c r="L36" s="40"/>
      <c r="M36" s="41"/>
      <c r="N36" s="41"/>
      <c r="O36" s="41"/>
      <c r="P36" s="42"/>
      <c r="Q36" s="43"/>
      <c r="R36" s="45"/>
      <c r="S36" s="41"/>
      <c r="T36" s="41"/>
      <c r="U36" s="41"/>
      <c r="V36" s="42"/>
      <c r="W36" s="43"/>
      <c r="Y36" s="40"/>
      <c r="Z36" s="41"/>
      <c r="AA36" s="41"/>
      <c r="AB36" s="41"/>
      <c r="AC36" s="42"/>
      <c r="AD36" s="43"/>
      <c r="AE36" s="45"/>
      <c r="AF36" s="41"/>
      <c r="AG36" s="41"/>
      <c r="AH36" s="41"/>
      <c r="AI36" s="42"/>
      <c r="AJ36" s="42"/>
      <c r="AK36" s="40"/>
      <c r="AL36" s="41"/>
      <c r="AM36" s="41"/>
      <c r="AN36" s="41"/>
      <c r="AO36" s="42"/>
      <c r="AP36" s="43"/>
      <c r="AR36" s="46">
        <f t="shared" si="0"/>
        <v>0</v>
      </c>
      <c r="AS36" s="47">
        <f t="shared" si="1"/>
        <v>0</v>
      </c>
      <c r="AT36" s="47">
        <f t="shared" si="2"/>
        <v>0</v>
      </c>
      <c r="AU36" s="47">
        <f t="shared" si="3"/>
        <v>0</v>
      </c>
      <c r="AV36" s="47">
        <f t="shared" si="4"/>
        <v>0</v>
      </c>
      <c r="AW36" s="48">
        <f t="shared" si="5"/>
        <v>0</v>
      </c>
      <c r="AY36" s="40"/>
      <c r="AZ36" s="41"/>
      <c r="BA36" s="41"/>
      <c r="BB36" s="41"/>
      <c r="BC36" s="42"/>
      <c r="BD36" s="43"/>
      <c r="BF36" s="39"/>
      <c r="BH36" s="40"/>
      <c r="BI36" s="41"/>
      <c r="BJ36" s="41"/>
      <c r="BK36" s="41"/>
      <c r="BL36" s="42"/>
      <c r="BM36" s="43"/>
      <c r="BO36" s="49"/>
      <c r="BP36" s="50"/>
      <c r="BQ36" s="51"/>
      <c r="BR36" s="51"/>
      <c r="BS36" s="51"/>
      <c r="BT36" s="52"/>
      <c r="BU36" s="53"/>
    </row>
    <row r="37" spans="1:73" s="44" customFormat="1" ht="18" customHeight="1">
      <c r="A37" s="39"/>
      <c r="B37" s="39"/>
      <c r="C37" s="39"/>
      <c r="D37" s="39"/>
      <c r="E37" s="40"/>
      <c r="F37" s="41"/>
      <c r="G37" s="41"/>
      <c r="H37" s="41"/>
      <c r="I37" s="42"/>
      <c r="J37" s="43"/>
      <c r="L37" s="40"/>
      <c r="M37" s="41"/>
      <c r="N37" s="41"/>
      <c r="O37" s="41"/>
      <c r="P37" s="42"/>
      <c r="Q37" s="43"/>
      <c r="R37" s="45"/>
      <c r="S37" s="41"/>
      <c r="T37" s="41"/>
      <c r="U37" s="41"/>
      <c r="V37" s="42"/>
      <c r="W37" s="43"/>
      <c r="Y37" s="40"/>
      <c r="Z37" s="41"/>
      <c r="AA37" s="41"/>
      <c r="AB37" s="41"/>
      <c r="AC37" s="42"/>
      <c r="AD37" s="43"/>
      <c r="AE37" s="45"/>
      <c r="AF37" s="41"/>
      <c r="AG37" s="41"/>
      <c r="AH37" s="41"/>
      <c r="AI37" s="42"/>
      <c r="AJ37" s="42"/>
      <c r="AK37" s="40"/>
      <c r="AL37" s="41"/>
      <c r="AM37" s="41"/>
      <c r="AN37" s="41"/>
      <c r="AO37" s="42"/>
      <c r="AP37" s="43"/>
      <c r="AR37" s="46">
        <f t="shared" si="0"/>
        <v>0</v>
      </c>
      <c r="AS37" s="47">
        <f t="shared" si="1"/>
        <v>0</v>
      </c>
      <c r="AT37" s="47">
        <f t="shared" si="2"/>
        <v>0</v>
      </c>
      <c r="AU37" s="47">
        <f t="shared" si="3"/>
        <v>0</v>
      </c>
      <c r="AV37" s="47">
        <f t="shared" si="4"/>
        <v>0</v>
      </c>
      <c r="AW37" s="48">
        <f t="shared" si="5"/>
        <v>0</v>
      </c>
      <c r="AY37" s="40"/>
      <c r="AZ37" s="41"/>
      <c r="BA37" s="41"/>
      <c r="BB37" s="41"/>
      <c r="BC37" s="42"/>
      <c r="BD37" s="43"/>
      <c r="BF37" s="39"/>
      <c r="BH37" s="40"/>
      <c r="BI37" s="41"/>
      <c r="BJ37" s="41"/>
      <c r="BK37" s="41"/>
      <c r="BL37" s="42"/>
      <c r="BM37" s="43"/>
      <c r="BO37" s="49"/>
      <c r="BP37" s="50"/>
      <c r="BQ37" s="51"/>
      <c r="BR37" s="51"/>
      <c r="BS37" s="51"/>
      <c r="BT37" s="52"/>
      <c r="BU37" s="53"/>
    </row>
    <row r="38" spans="1:73" s="44" customFormat="1" ht="18" customHeight="1">
      <c r="A38" s="39"/>
      <c r="B38" s="39"/>
      <c r="C38" s="39"/>
      <c r="D38" s="39"/>
      <c r="E38" s="40"/>
      <c r="F38" s="41"/>
      <c r="G38" s="41"/>
      <c r="H38" s="41"/>
      <c r="I38" s="42"/>
      <c r="J38" s="43"/>
      <c r="L38" s="40"/>
      <c r="M38" s="41"/>
      <c r="N38" s="41"/>
      <c r="O38" s="41"/>
      <c r="P38" s="42"/>
      <c r="Q38" s="43"/>
      <c r="R38" s="45"/>
      <c r="S38" s="41"/>
      <c r="T38" s="41"/>
      <c r="U38" s="41"/>
      <c r="V38" s="42"/>
      <c r="W38" s="43"/>
      <c r="Y38" s="40"/>
      <c r="Z38" s="41"/>
      <c r="AA38" s="41"/>
      <c r="AB38" s="41"/>
      <c r="AC38" s="42"/>
      <c r="AD38" s="43"/>
      <c r="AE38" s="45"/>
      <c r="AF38" s="41"/>
      <c r="AG38" s="41"/>
      <c r="AH38" s="41"/>
      <c r="AI38" s="42"/>
      <c r="AJ38" s="42"/>
      <c r="AK38" s="40"/>
      <c r="AL38" s="41"/>
      <c r="AM38" s="41"/>
      <c r="AN38" s="41"/>
      <c r="AO38" s="42"/>
      <c r="AP38" s="43"/>
      <c r="AR38" s="46">
        <f t="shared" si="0"/>
        <v>0</v>
      </c>
      <c r="AS38" s="47">
        <f t="shared" si="1"/>
        <v>0</v>
      </c>
      <c r="AT38" s="47">
        <f t="shared" si="2"/>
        <v>0</v>
      </c>
      <c r="AU38" s="47">
        <f t="shared" si="3"/>
        <v>0</v>
      </c>
      <c r="AV38" s="47">
        <f t="shared" si="4"/>
        <v>0</v>
      </c>
      <c r="AW38" s="48">
        <f t="shared" si="5"/>
        <v>0</v>
      </c>
      <c r="AY38" s="40"/>
      <c r="AZ38" s="41"/>
      <c r="BA38" s="41"/>
      <c r="BB38" s="41"/>
      <c r="BC38" s="42"/>
      <c r="BD38" s="43"/>
      <c r="BF38" s="39"/>
      <c r="BH38" s="40"/>
      <c r="BI38" s="41"/>
      <c r="BJ38" s="41"/>
      <c r="BK38" s="41"/>
      <c r="BL38" s="42"/>
      <c r="BM38" s="43"/>
      <c r="BO38" s="49"/>
      <c r="BP38" s="50"/>
      <c r="BQ38" s="51"/>
      <c r="BR38" s="51"/>
      <c r="BS38" s="51"/>
      <c r="BT38" s="52"/>
      <c r="BU38" s="53"/>
    </row>
    <row r="39" spans="1:73" s="44" customFormat="1" ht="18" customHeight="1">
      <c r="A39" s="39"/>
      <c r="B39" s="39"/>
      <c r="C39" s="39"/>
      <c r="D39" s="39"/>
      <c r="E39" s="40"/>
      <c r="F39" s="41"/>
      <c r="G39" s="41"/>
      <c r="H39" s="41"/>
      <c r="I39" s="42"/>
      <c r="J39" s="43"/>
      <c r="L39" s="40"/>
      <c r="M39" s="41"/>
      <c r="N39" s="41"/>
      <c r="O39" s="41"/>
      <c r="P39" s="42"/>
      <c r="Q39" s="43"/>
      <c r="R39" s="45"/>
      <c r="S39" s="41"/>
      <c r="T39" s="41"/>
      <c r="U39" s="41"/>
      <c r="V39" s="42"/>
      <c r="W39" s="43"/>
      <c r="Y39" s="40"/>
      <c r="Z39" s="41"/>
      <c r="AA39" s="41"/>
      <c r="AB39" s="41"/>
      <c r="AC39" s="42"/>
      <c r="AD39" s="43"/>
      <c r="AE39" s="45"/>
      <c r="AF39" s="41"/>
      <c r="AG39" s="41"/>
      <c r="AH39" s="41"/>
      <c r="AI39" s="42"/>
      <c r="AJ39" s="42"/>
      <c r="AK39" s="40"/>
      <c r="AL39" s="41"/>
      <c r="AM39" s="41"/>
      <c r="AN39" s="41"/>
      <c r="AO39" s="42"/>
      <c r="AP39" s="43"/>
      <c r="AR39" s="46">
        <f t="shared" si="0"/>
        <v>0</v>
      </c>
      <c r="AS39" s="47">
        <f t="shared" si="1"/>
        <v>0</v>
      </c>
      <c r="AT39" s="47">
        <f t="shared" si="2"/>
        <v>0</v>
      </c>
      <c r="AU39" s="47">
        <f t="shared" si="3"/>
        <v>0</v>
      </c>
      <c r="AV39" s="47">
        <f t="shared" si="4"/>
        <v>0</v>
      </c>
      <c r="AW39" s="48">
        <f t="shared" si="5"/>
        <v>0</v>
      </c>
      <c r="AY39" s="40"/>
      <c r="AZ39" s="41"/>
      <c r="BA39" s="41"/>
      <c r="BB39" s="41"/>
      <c r="BC39" s="42"/>
      <c r="BD39" s="43"/>
      <c r="BF39" s="39"/>
      <c r="BH39" s="40"/>
      <c r="BI39" s="41"/>
      <c r="BJ39" s="41"/>
      <c r="BK39" s="41"/>
      <c r="BL39" s="42"/>
      <c r="BM39" s="43"/>
      <c r="BO39" s="49"/>
      <c r="BP39" s="50"/>
      <c r="BQ39" s="51"/>
      <c r="BR39" s="51"/>
      <c r="BS39" s="51"/>
      <c r="BT39" s="52"/>
      <c r="BU39" s="53"/>
    </row>
    <row r="40" spans="1:73" s="44" customFormat="1" ht="18" customHeight="1">
      <c r="A40" s="39"/>
      <c r="B40" s="39"/>
      <c r="C40" s="39"/>
      <c r="D40" s="39"/>
      <c r="E40" s="40"/>
      <c r="F40" s="41"/>
      <c r="G40" s="41"/>
      <c r="H40" s="41"/>
      <c r="I40" s="42"/>
      <c r="J40" s="43"/>
      <c r="L40" s="40"/>
      <c r="M40" s="41"/>
      <c r="N40" s="41"/>
      <c r="O40" s="41"/>
      <c r="P40" s="42"/>
      <c r="Q40" s="43"/>
      <c r="R40" s="45"/>
      <c r="S40" s="41"/>
      <c r="T40" s="41"/>
      <c r="U40" s="41"/>
      <c r="V40" s="42"/>
      <c r="W40" s="43"/>
      <c r="Y40" s="40"/>
      <c r="Z40" s="41"/>
      <c r="AA40" s="41"/>
      <c r="AB40" s="41"/>
      <c r="AC40" s="42"/>
      <c r="AD40" s="43"/>
      <c r="AE40" s="45"/>
      <c r="AF40" s="41"/>
      <c r="AG40" s="41"/>
      <c r="AH40" s="41"/>
      <c r="AI40" s="42"/>
      <c r="AJ40" s="42"/>
      <c r="AK40" s="40"/>
      <c r="AL40" s="41"/>
      <c r="AM40" s="41"/>
      <c r="AN40" s="41"/>
      <c r="AO40" s="42"/>
      <c r="AP40" s="43"/>
      <c r="AR40" s="46">
        <f t="shared" si="0"/>
        <v>0</v>
      </c>
      <c r="AS40" s="47">
        <f t="shared" si="1"/>
        <v>0</v>
      </c>
      <c r="AT40" s="47">
        <f t="shared" si="2"/>
        <v>0</v>
      </c>
      <c r="AU40" s="47">
        <f t="shared" si="3"/>
        <v>0</v>
      </c>
      <c r="AV40" s="47">
        <f t="shared" si="4"/>
        <v>0</v>
      </c>
      <c r="AW40" s="48">
        <f t="shared" si="5"/>
        <v>0</v>
      </c>
      <c r="AY40" s="40"/>
      <c r="AZ40" s="41"/>
      <c r="BA40" s="41"/>
      <c r="BB40" s="41"/>
      <c r="BC40" s="42"/>
      <c r="BD40" s="43"/>
      <c r="BF40" s="39"/>
      <c r="BH40" s="40"/>
      <c r="BI40" s="41"/>
      <c r="BJ40" s="41"/>
      <c r="BK40" s="41"/>
      <c r="BL40" s="42"/>
      <c r="BM40" s="43"/>
      <c r="BO40" s="49"/>
      <c r="BP40" s="50"/>
      <c r="BQ40" s="51"/>
      <c r="BR40" s="51"/>
      <c r="BS40" s="51"/>
      <c r="BT40" s="52"/>
      <c r="BU40" s="53"/>
    </row>
    <row r="41" spans="1:73" s="44" customFormat="1" ht="18" customHeight="1">
      <c r="A41" s="39"/>
      <c r="B41" s="39"/>
      <c r="C41" s="39"/>
      <c r="D41" s="39"/>
      <c r="E41" s="40"/>
      <c r="F41" s="41"/>
      <c r="G41" s="41"/>
      <c r="H41" s="41"/>
      <c r="I41" s="42"/>
      <c r="J41" s="43"/>
      <c r="L41" s="40"/>
      <c r="M41" s="41"/>
      <c r="N41" s="41"/>
      <c r="O41" s="41"/>
      <c r="P41" s="42"/>
      <c r="Q41" s="43"/>
      <c r="R41" s="45"/>
      <c r="S41" s="41"/>
      <c r="T41" s="41"/>
      <c r="U41" s="41"/>
      <c r="V41" s="42"/>
      <c r="W41" s="43"/>
      <c r="Y41" s="40"/>
      <c r="Z41" s="41"/>
      <c r="AA41" s="41"/>
      <c r="AB41" s="41"/>
      <c r="AC41" s="42"/>
      <c r="AD41" s="43"/>
      <c r="AE41" s="45"/>
      <c r="AF41" s="41"/>
      <c r="AG41" s="41"/>
      <c r="AH41" s="41"/>
      <c r="AI41" s="42"/>
      <c r="AJ41" s="42"/>
      <c r="AK41" s="40"/>
      <c r="AL41" s="41"/>
      <c r="AM41" s="41"/>
      <c r="AN41" s="41"/>
      <c r="AO41" s="42"/>
      <c r="AP41" s="43"/>
      <c r="AR41" s="46">
        <f t="shared" si="0"/>
        <v>0</v>
      </c>
      <c r="AS41" s="47">
        <f t="shared" si="1"/>
        <v>0</v>
      </c>
      <c r="AT41" s="47">
        <f t="shared" si="2"/>
        <v>0</v>
      </c>
      <c r="AU41" s="47">
        <f t="shared" si="3"/>
        <v>0</v>
      </c>
      <c r="AV41" s="47">
        <f t="shared" si="4"/>
        <v>0</v>
      </c>
      <c r="AW41" s="48">
        <f t="shared" si="5"/>
        <v>0</v>
      </c>
      <c r="AY41" s="40"/>
      <c r="AZ41" s="41"/>
      <c r="BA41" s="41"/>
      <c r="BB41" s="41"/>
      <c r="BC41" s="42"/>
      <c r="BD41" s="43"/>
      <c r="BF41" s="39"/>
      <c r="BH41" s="40"/>
      <c r="BI41" s="41"/>
      <c r="BJ41" s="41"/>
      <c r="BK41" s="41"/>
      <c r="BL41" s="42"/>
      <c r="BM41" s="43"/>
      <c r="BO41" s="49"/>
      <c r="BP41" s="50"/>
      <c r="BQ41" s="51"/>
      <c r="BR41" s="51"/>
      <c r="BS41" s="51"/>
      <c r="BT41" s="52"/>
      <c r="BU41" s="53"/>
    </row>
    <row r="42" spans="1:73" s="44" customFormat="1" ht="18" customHeight="1">
      <c r="A42" s="39"/>
      <c r="B42" s="39"/>
      <c r="C42" s="39"/>
      <c r="D42" s="39"/>
      <c r="E42" s="40"/>
      <c r="F42" s="41"/>
      <c r="G42" s="41"/>
      <c r="H42" s="41"/>
      <c r="I42" s="42"/>
      <c r="J42" s="43"/>
      <c r="L42" s="40"/>
      <c r="M42" s="41"/>
      <c r="N42" s="41"/>
      <c r="O42" s="41"/>
      <c r="P42" s="42"/>
      <c r="Q42" s="43"/>
      <c r="R42" s="45"/>
      <c r="S42" s="41"/>
      <c r="T42" s="41"/>
      <c r="U42" s="41"/>
      <c r="V42" s="42"/>
      <c r="W42" s="43"/>
      <c r="Y42" s="40"/>
      <c r="Z42" s="41"/>
      <c r="AA42" s="41"/>
      <c r="AB42" s="41"/>
      <c r="AC42" s="42"/>
      <c r="AD42" s="43"/>
      <c r="AE42" s="45"/>
      <c r="AF42" s="41"/>
      <c r="AG42" s="41"/>
      <c r="AH42" s="41"/>
      <c r="AI42" s="42"/>
      <c r="AJ42" s="42"/>
      <c r="AK42" s="40"/>
      <c r="AL42" s="41"/>
      <c r="AM42" s="41"/>
      <c r="AN42" s="41"/>
      <c r="AO42" s="42"/>
      <c r="AP42" s="43"/>
      <c r="AR42" s="46">
        <f t="shared" si="0"/>
        <v>0</v>
      </c>
      <c r="AS42" s="47">
        <f t="shared" si="1"/>
        <v>0</v>
      </c>
      <c r="AT42" s="47">
        <f t="shared" si="2"/>
        <v>0</v>
      </c>
      <c r="AU42" s="47">
        <f t="shared" si="3"/>
        <v>0</v>
      </c>
      <c r="AV42" s="47">
        <f t="shared" si="4"/>
        <v>0</v>
      </c>
      <c r="AW42" s="48">
        <f t="shared" si="5"/>
        <v>0</v>
      </c>
      <c r="AY42" s="40"/>
      <c r="AZ42" s="41"/>
      <c r="BA42" s="41"/>
      <c r="BB42" s="41"/>
      <c r="BC42" s="42"/>
      <c r="BD42" s="43"/>
      <c r="BF42" s="39"/>
      <c r="BH42" s="40"/>
      <c r="BI42" s="41"/>
      <c r="BJ42" s="41"/>
      <c r="BK42" s="41"/>
      <c r="BL42" s="42"/>
      <c r="BM42" s="43"/>
      <c r="BO42" s="49"/>
      <c r="BP42" s="50"/>
      <c r="BQ42" s="51"/>
      <c r="BR42" s="51"/>
      <c r="BS42" s="51"/>
      <c r="BT42" s="52"/>
      <c r="BU42" s="53"/>
    </row>
    <row r="43" spans="1:73" s="44" customFormat="1" ht="18" customHeight="1">
      <c r="A43" s="39"/>
      <c r="B43" s="39"/>
      <c r="C43" s="39"/>
      <c r="D43" s="39"/>
      <c r="E43" s="40"/>
      <c r="F43" s="41"/>
      <c r="G43" s="41"/>
      <c r="H43" s="41"/>
      <c r="I43" s="42"/>
      <c r="J43" s="43"/>
      <c r="L43" s="40"/>
      <c r="M43" s="41"/>
      <c r="N43" s="41"/>
      <c r="O43" s="41"/>
      <c r="P43" s="42"/>
      <c r="Q43" s="43"/>
      <c r="R43" s="45"/>
      <c r="S43" s="41"/>
      <c r="T43" s="41"/>
      <c r="U43" s="41"/>
      <c r="V43" s="42"/>
      <c r="W43" s="43"/>
      <c r="Y43" s="40"/>
      <c r="Z43" s="41"/>
      <c r="AA43" s="41"/>
      <c r="AB43" s="41"/>
      <c r="AC43" s="42"/>
      <c r="AD43" s="43"/>
      <c r="AE43" s="45"/>
      <c r="AF43" s="41"/>
      <c r="AG43" s="41"/>
      <c r="AH43" s="41"/>
      <c r="AI43" s="42"/>
      <c r="AJ43" s="42"/>
      <c r="AK43" s="40"/>
      <c r="AL43" s="41"/>
      <c r="AM43" s="41"/>
      <c r="AN43" s="41"/>
      <c r="AO43" s="42"/>
      <c r="AP43" s="43"/>
      <c r="AR43" s="46">
        <f t="shared" si="0"/>
        <v>0</v>
      </c>
      <c r="AS43" s="47">
        <f t="shared" si="1"/>
        <v>0</v>
      </c>
      <c r="AT43" s="47">
        <f t="shared" si="2"/>
        <v>0</v>
      </c>
      <c r="AU43" s="47">
        <f t="shared" si="3"/>
        <v>0</v>
      </c>
      <c r="AV43" s="47">
        <f t="shared" si="4"/>
        <v>0</v>
      </c>
      <c r="AW43" s="48">
        <f t="shared" si="5"/>
        <v>0</v>
      </c>
      <c r="AY43" s="40"/>
      <c r="AZ43" s="41"/>
      <c r="BA43" s="41"/>
      <c r="BB43" s="41"/>
      <c r="BC43" s="42"/>
      <c r="BD43" s="43"/>
      <c r="BF43" s="39"/>
      <c r="BH43" s="40"/>
      <c r="BI43" s="41"/>
      <c r="BJ43" s="41"/>
      <c r="BK43" s="41"/>
      <c r="BL43" s="42"/>
      <c r="BM43" s="43"/>
      <c r="BO43" s="49"/>
      <c r="BP43" s="50"/>
      <c r="BQ43" s="51"/>
      <c r="BR43" s="51"/>
      <c r="BS43" s="51"/>
      <c r="BT43" s="52"/>
      <c r="BU43" s="53"/>
    </row>
    <row r="44" spans="1:73" s="44" customFormat="1" ht="18" customHeight="1">
      <c r="A44" s="39"/>
      <c r="B44" s="39"/>
      <c r="C44" s="39"/>
      <c r="D44" s="39"/>
      <c r="E44" s="40"/>
      <c r="F44" s="41"/>
      <c r="G44" s="41"/>
      <c r="H44" s="41"/>
      <c r="I44" s="42"/>
      <c r="J44" s="43"/>
      <c r="L44" s="40"/>
      <c r="M44" s="41"/>
      <c r="N44" s="41"/>
      <c r="O44" s="41"/>
      <c r="P44" s="42"/>
      <c r="Q44" s="43"/>
      <c r="R44" s="45"/>
      <c r="S44" s="41"/>
      <c r="T44" s="41"/>
      <c r="U44" s="41"/>
      <c r="V44" s="42"/>
      <c r="W44" s="43"/>
      <c r="Y44" s="40"/>
      <c r="Z44" s="41"/>
      <c r="AA44" s="41"/>
      <c r="AB44" s="41"/>
      <c r="AC44" s="42"/>
      <c r="AD44" s="43"/>
      <c r="AE44" s="45"/>
      <c r="AF44" s="41"/>
      <c r="AG44" s="41"/>
      <c r="AH44" s="41"/>
      <c r="AI44" s="42"/>
      <c r="AJ44" s="42"/>
      <c r="AK44" s="40"/>
      <c r="AL44" s="41"/>
      <c r="AM44" s="41"/>
      <c r="AN44" s="41"/>
      <c r="AO44" s="42"/>
      <c r="AP44" s="43"/>
      <c r="AR44" s="46">
        <f t="shared" si="0"/>
        <v>0</v>
      </c>
      <c r="AS44" s="47">
        <f t="shared" si="1"/>
        <v>0</v>
      </c>
      <c r="AT44" s="47">
        <f t="shared" si="2"/>
        <v>0</v>
      </c>
      <c r="AU44" s="47">
        <f t="shared" si="3"/>
        <v>0</v>
      </c>
      <c r="AV44" s="47">
        <f t="shared" si="4"/>
        <v>0</v>
      </c>
      <c r="AW44" s="48">
        <f t="shared" si="5"/>
        <v>0</v>
      </c>
      <c r="AY44" s="40"/>
      <c r="AZ44" s="41"/>
      <c r="BA44" s="41"/>
      <c r="BB44" s="41"/>
      <c r="BC44" s="42"/>
      <c r="BD44" s="43"/>
      <c r="BF44" s="39"/>
      <c r="BH44" s="40"/>
      <c r="BI44" s="41"/>
      <c r="BJ44" s="41"/>
      <c r="BK44" s="41"/>
      <c r="BL44" s="42"/>
      <c r="BM44" s="43"/>
      <c r="BO44" s="49"/>
      <c r="BP44" s="50"/>
      <c r="BQ44" s="51"/>
      <c r="BR44" s="51"/>
      <c r="BS44" s="51"/>
      <c r="BT44" s="52"/>
      <c r="BU44" s="53"/>
    </row>
    <row r="45" spans="1:73" s="44" customFormat="1" ht="18" customHeight="1">
      <c r="A45" s="39"/>
      <c r="B45" s="39"/>
      <c r="C45" s="39"/>
      <c r="D45" s="39"/>
      <c r="E45" s="40"/>
      <c r="F45" s="41"/>
      <c r="G45" s="41"/>
      <c r="H45" s="41"/>
      <c r="I45" s="42"/>
      <c r="J45" s="43"/>
      <c r="L45" s="40"/>
      <c r="M45" s="41"/>
      <c r="N45" s="41"/>
      <c r="O45" s="41"/>
      <c r="P45" s="42"/>
      <c r="Q45" s="43"/>
      <c r="R45" s="45"/>
      <c r="S45" s="41"/>
      <c r="T45" s="41"/>
      <c r="U45" s="41"/>
      <c r="V45" s="42"/>
      <c r="W45" s="43"/>
      <c r="Y45" s="40"/>
      <c r="Z45" s="41"/>
      <c r="AA45" s="41"/>
      <c r="AB45" s="41"/>
      <c r="AC45" s="42"/>
      <c r="AD45" s="43"/>
      <c r="AE45" s="45"/>
      <c r="AF45" s="41"/>
      <c r="AG45" s="41"/>
      <c r="AH45" s="41"/>
      <c r="AI45" s="42"/>
      <c r="AJ45" s="42"/>
      <c r="AK45" s="40"/>
      <c r="AL45" s="41"/>
      <c r="AM45" s="41"/>
      <c r="AN45" s="41"/>
      <c r="AO45" s="42"/>
      <c r="AP45" s="43"/>
      <c r="AR45" s="46">
        <f t="shared" si="0"/>
        <v>0</v>
      </c>
      <c r="AS45" s="47">
        <f t="shared" si="1"/>
        <v>0</v>
      </c>
      <c r="AT45" s="47">
        <f t="shared" si="2"/>
        <v>0</v>
      </c>
      <c r="AU45" s="47">
        <f t="shared" si="3"/>
        <v>0</v>
      </c>
      <c r="AV45" s="47">
        <f t="shared" si="4"/>
        <v>0</v>
      </c>
      <c r="AW45" s="48">
        <f t="shared" si="5"/>
        <v>0</v>
      </c>
      <c r="AY45" s="40"/>
      <c r="AZ45" s="41"/>
      <c r="BA45" s="41"/>
      <c r="BB45" s="41"/>
      <c r="BC45" s="42"/>
      <c r="BD45" s="43"/>
      <c r="BF45" s="39"/>
      <c r="BH45" s="40"/>
      <c r="BI45" s="41"/>
      <c r="BJ45" s="41"/>
      <c r="BK45" s="41"/>
      <c r="BL45" s="42"/>
      <c r="BM45" s="43"/>
      <c r="BO45" s="49"/>
      <c r="BP45" s="50"/>
      <c r="BQ45" s="51"/>
      <c r="BR45" s="51"/>
      <c r="BS45" s="51"/>
      <c r="BT45" s="52"/>
      <c r="BU45" s="53"/>
    </row>
    <row r="46" spans="1:73" s="44" customFormat="1" ht="18" customHeight="1">
      <c r="A46" s="39"/>
      <c r="B46" s="39"/>
      <c r="C46" s="39"/>
      <c r="D46" s="39"/>
      <c r="E46" s="40"/>
      <c r="F46" s="41"/>
      <c r="G46" s="41"/>
      <c r="H46" s="41"/>
      <c r="I46" s="42"/>
      <c r="J46" s="43"/>
      <c r="L46" s="40"/>
      <c r="M46" s="41"/>
      <c r="N46" s="41"/>
      <c r="O46" s="41"/>
      <c r="P46" s="42"/>
      <c r="Q46" s="43"/>
      <c r="R46" s="45"/>
      <c r="S46" s="41"/>
      <c r="T46" s="41"/>
      <c r="U46" s="41"/>
      <c r="V46" s="42"/>
      <c r="W46" s="43"/>
      <c r="Y46" s="40"/>
      <c r="Z46" s="41"/>
      <c r="AA46" s="41"/>
      <c r="AB46" s="41"/>
      <c r="AC46" s="42"/>
      <c r="AD46" s="43"/>
      <c r="AE46" s="45"/>
      <c r="AF46" s="41"/>
      <c r="AG46" s="41"/>
      <c r="AH46" s="41"/>
      <c r="AI46" s="42"/>
      <c r="AJ46" s="42"/>
      <c r="AK46" s="40"/>
      <c r="AL46" s="41"/>
      <c r="AM46" s="41"/>
      <c r="AN46" s="41"/>
      <c r="AO46" s="42"/>
      <c r="AP46" s="43"/>
      <c r="AR46" s="46">
        <f t="shared" si="0"/>
        <v>0</v>
      </c>
      <c r="AS46" s="47">
        <f t="shared" si="1"/>
        <v>0</v>
      </c>
      <c r="AT46" s="47">
        <f t="shared" si="2"/>
        <v>0</v>
      </c>
      <c r="AU46" s="47">
        <f t="shared" si="3"/>
        <v>0</v>
      </c>
      <c r="AV46" s="47">
        <f t="shared" si="4"/>
        <v>0</v>
      </c>
      <c r="AW46" s="48">
        <f t="shared" si="5"/>
        <v>0</v>
      </c>
      <c r="AY46" s="40"/>
      <c r="AZ46" s="41"/>
      <c r="BA46" s="41"/>
      <c r="BB46" s="41"/>
      <c r="BC46" s="42"/>
      <c r="BD46" s="43"/>
      <c r="BF46" s="39"/>
      <c r="BH46" s="40"/>
      <c r="BI46" s="41"/>
      <c r="BJ46" s="41"/>
      <c r="BK46" s="41"/>
      <c r="BL46" s="42"/>
      <c r="BM46" s="43"/>
      <c r="BO46" s="49"/>
      <c r="BP46" s="50"/>
      <c r="BQ46" s="51"/>
      <c r="BR46" s="51"/>
      <c r="BS46" s="51"/>
      <c r="BT46" s="52"/>
      <c r="BU46" s="53"/>
    </row>
    <row r="47" spans="1:73" s="44" customFormat="1" ht="18" customHeight="1">
      <c r="A47" s="39"/>
      <c r="B47" s="39"/>
      <c r="C47" s="39"/>
      <c r="D47" s="39"/>
      <c r="E47" s="40"/>
      <c r="F47" s="41"/>
      <c r="G47" s="41"/>
      <c r="H47" s="41"/>
      <c r="I47" s="42"/>
      <c r="J47" s="43"/>
      <c r="L47" s="40"/>
      <c r="M47" s="41"/>
      <c r="N47" s="41"/>
      <c r="O47" s="41"/>
      <c r="P47" s="42"/>
      <c r="Q47" s="43"/>
      <c r="R47" s="45"/>
      <c r="S47" s="41"/>
      <c r="T47" s="41"/>
      <c r="U47" s="41"/>
      <c r="V47" s="42"/>
      <c r="W47" s="43"/>
      <c r="Y47" s="40"/>
      <c r="Z47" s="41"/>
      <c r="AA47" s="41"/>
      <c r="AB47" s="41"/>
      <c r="AC47" s="42"/>
      <c r="AD47" s="43"/>
      <c r="AE47" s="45"/>
      <c r="AF47" s="41"/>
      <c r="AG47" s="41"/>
      <c r="AH47" s="41"/>
      <c r="AI47" s="42"/>
      <c r="AJ47" s="42"/>
      <c r="AK47" s="40"/>
      <c r="AL47" s="41"/>
      <c r="AM47" s="41"/>
      <c r="AN47" s="41"/>
      <c r="AO47" s="42"/>
      <c r="AP47" s="43"/>
      <c r="AR47" s="46">
        <f t="shared" si="0"/>
        <v>0</v>
      </c>
      <c r="AS47" s="47">
        <f t="shared" si="1"/>
        <v>0</v>
      </c>
      <c r="AT47" s="47">
        <f t="shared" si="2"/>
        <v>0</v>
      </c>
      <c r="AU47" s="47">
        <f t="shared" si="3"/>
        <v>0</v>
      </c>
      <c r="AV47" s="47">
        <f t="shared" si="4"/>
        <v>0</v>
      </c>
      <c r="AW47" s="48">
        <f t="shared" si="5"/>
        <v>0</v>
      </c>
      <c r="AY47" s="40"/>
      <c r="AZ47" s="41"/>
      <c r="BA47" s="41"/>
      <c r="BB47" s="41"/>
      <c r="BC47" s="42"/>
      <c r="BD47" s="43"/>
      <c r="BF47" s="39"/>
      <c r="BH47" s="40"/>
      <c r="BI47" s="41"/>
      <c r="BJ47" s="41"/>
      <c r="BK47" s="41"/>
      <c r="BL47" s="42"/>
      <c r="BM47" s="43"/>
      <c r="BO47" s="49"/>
      <c r="BP47" s="50"/>
      <c r="BQ47" s="51"/>
      <c r="BR47" s="51"/>
      <c r="BS47" s="51"/>
      <c r="BT47" s="52"/>
      <c r="BU47" s="53"/>
    </row>
    <row r="48" spans="1:73" s="44" customFormat="1" ht="18" customHeight="1">
      <c r="A48" s="39"/>
      <c r="B48" s="39"/>
      <c r="C48" s="39"/>
      <c r="D48" s="39"/>
      <c r="E48" s="40"/>
      <c r="F48" s="41"/>
      <c r="G48" s="41"/>
      <c r="H48" s="41"/>
      <c r="I48" s="42"/>
      <c r="J48" s="43"/>
      <c r="L48" s="40"/>
      <c r="M48" s="41"/>
      <c r="N48" s="41"/>
      <c r="O48" s="41"/>
      <c r="P48" s="42"/>
      <c r="Q48" s="43"/>
      <c r="R48" s="45"/>
      <c r="S48" s="41"/>
      <c r="T48" s="41"/>
      <c r="U48" s="41"/>
      <c r="V48" s="42"/>
      <c r="W48" s="43"/>
      <c r="Y48" s="40"/>
      <c r="Z48" s="41"/>
      <c r="AA48" s="41"/>
      <c r="AB48" s="41"/>
      <c r="AC48" s="42"/>
      <c r="AD48" s="43"/>
      <c r="AE48" s="45"/>
      <c r="AF48" s="41"/>
      <c r="AG48" s="41"/>
      <c r="AH48" s="41"/>
      <c r="AI48" s="42"/>
      <c r="AJ48" s="42"/>
      <c r="AK48" s="40"/>
      <c r="AL48" s="41"/>
      <c r="AM48" s="41"/>
      <c r="AN48" s="41"/>
      <c r="AO48" s="42"/>
      <c r="AP48" s="43"/>
      <c r="AR48" s="46">
        <f t="shared" si="0"/>
        <v>0</v>
      </c>
      <c r="AS48" s="47">
        <f t="shared" si="1"/>
        <v>0</v>
      </c>
      <c r="AT48" s="47">
        <f t="shared" si="2"/>
        <v>0</v>
      </c>
      <c r="AU48" s="47">
        <f t="shared" si="3"/>
        <v>0</v>
      </c>
      <c r="AV48" s="47">
        <f t="shared" si="4"/>
        <v>0</v>
      </c>
      <c r="AW48" s="48">
        <f t="shared" si="5"/>
        <v>0</v>
      </c>
      <c r="AY48" s="40"/>
      <c r="AZ48" s="41"/>
      <c r="BA48" s="41"/>
      <c r="BB48" s="41"/>
      <c r="BC48" s="42"/>
      <c r="BD48" s="43"/>
      <c r="BF48" s="39"/>
      <c r="BH48" s="40"/>
      <c r="BI48" s="41"/>
      <c r="BJ48" s="41"/>
      <c r="BK48" s="41"/>
      <c r="BL48" s="42"/>
      <c r="BM48" s="43"/>
      <c r="BO48" s="49"/>
      <c r="BP48" s="50"/>
      <c r="BQ48" s="51"/>
      <c r="BR48" s="51"/>
      <c r="BS48" s="51"/>
      <c r="BT48" s="52"/>
      <c r="BU48" s="53"/>
    </row>
    <row r="49" spans="1:73" s="44" customFormat="1" ht="18" customHeight="1">
      <c r="A49" s="39"/>
      <c r="B49" s="39"/>
      <c r="C49" s="39"/>
      <c r="D49" s="39"/>
      <c r="E49" s="40"/>
      <c r="F49" s="41"/>
      <c r="G49" s="41"/>
      <c r="H49" s="41"/>
      <c r="I49" s="42"/>
      <c r="J49" s="43"/>
      <c r="L49" s="40"/>
      <c r="M49" s="41"/>
      <c r="N49" s="41"/>
      <c r="O49" s="41"/>
      <c r="P49" s="42"/>
      <c r="Q49" s="43"/>
      <c r="R49" s="45"/>
      <c r="S49" s="41"/>
      <c r="T49" s="41"/>
      <c r="U49" s="41"/>
      <c r="V49" s="42"/>
      <c r="W49" s="43"/>
      <c r="Y49" s="40"/>
      <c r="Z49" s="41"/>
      <c r="AA49" s="41"/>
      <c r="AB49" s="41"/>
      <c r="AC49" s="42"/>
      <c r="AD49" s="43"/>
      <c r="AE49" s="45"/>
      <c r="AF49" s="41"/>
      <c r="AG49" s="41"/>
      <c r="AH49" s="41"/>
      <c r="AI49" s="42"/>
      <c r="AJ49" s="42"/>
      <c r="AK49" s="40"/>
      <c r="AL49" s="41"/>
      <c r="AM49" s="41"/>
      <c r="AN49" s="41"/>
      <c r="AO49" s="42"/>
      <c r="AP49" s="43"/>
      <c r="AR49" s="46">
        <f t="shared" si="0"/>
        <v>0</v>
      </c>
      <c r="AS49" s="47">
        <f t="shared" si="1"/>
        <v>0</v>
      </c>
      <c r="AT49" s="47">
        <f t="shared" si="2"/>
        <v>0</v>
      </c>
      <c r="AU49" s="47">
        <f t="shared" si="3"/>
        <v>0</v>
      </c>
      <c r="AV49" s="47">
        <f t="shared" si="4"/>
        <v>0</v>
      </c>
      <c r="AW49" s="48">
        <f t="shared" si="5"/>
        <v>0</v>
      </c>
      <c r="AY49" s="40"/>
      <c r="AZ49" s="41"/>
      <c r="BA49" s="41"/>
      <c r="BB49" s="41"/>
      <c r="BC49" s="42"/>
      <c r="BD49" s="43"/>
      <c r="BF49" s="39"/>
      <c r="BH49" s="40"/>
      <c r="BI49" s="41"/>
      <c r="BJ49" s="41"/>
      <c r="BK49" s="41"/>
      <c r="BL49" s="42"/>
      <c r="BM49" s="43"/>
      <c r="BO49" s="49"/>
      <c r="BP49" s="50"/>
      <c r="BQ49" s="51"/>
      <c r="BR49" s="51"/>
      <c r="BS49" s="51"/>
      <c r="BT49" s="52"/>
      <c r="BU49" s="53"/>
    </row>
    <row r="50" spans="1:73" s="44" customFormat="1" ht="18" customHeight="1">
      <c r="A50" s="39"/>
      <c r="B50" s="39"/>
      <c r="C50" s="39"/>
      <c r="D50" s="39"/>
      <c r="E50" s="40"/>
      <c r="F50" s="41"/>
      <c r="G50" s="41"/>
      <c r="H50" s="41"/>
      <c r="I50" s="42"/>
      <c r="J50" s="43"/>
      <c r="L50" s="40"/>
      <c r="M50" s="41"/>
      <c r="N50" s="41"/>
      <c r="O50" s="41"/>
      <c r="P50" s="42"/>
      <c r="Q50" s="43"/>
      <c r="R50" s="45"/>
      <c r="S50" s="41"/>
      <c r="T50" s="41"/>
      <c r="U50" s="41"/>
      <c r="V50" s="42"/>
      <c r="W50" s="43"/>
      <c r="Y50" s="40"/>
      <c r="Z50" s="41"/>
      <c r="AA50" s="41"/>
      <c r="AB50" s="41"/>
      <c r="AC50" s="42"/>
      <c r="AD50" s="43"/>
      <c r="AE50" s="45"/>
      <c r="AF50" s="41"/>
      <c r="AG50" s="41"/>
      <c r="AH50" s="41"/>
      <c r="AI50" s="42"/>
      <c r="AJ50" s="42"/>
      <c r="AK50" s="40"/>
      <c r="AL50" s="41"/>
      <c r="AM50" s="41"/>
      <c r="AN50" s="41"/>
      <c r="AO50" s="42"/>
      <c r="AP50" s="43"/>
      <c r="AR50" s="46">
        <f t="shared" si="0"/>
        <v>0</v>
      </c>
      <c r="AS50" s="47">
        <f t="shared" si="1"/>
        <v>0</v>
      </c>
      <c r="AT50" s="47">
        <f t="shared" si="2"/>
        <v>0</v>
      </c>
      <c r="AU50" s="47">
        <f t="shared" si="3"/>
        <v>0</v>
      </c>
      <c r="AV50" s="47">
        <f t="shared" si="4"/>
        <v>0</v>
      </c>
      <c r="AW50" s="48">
        <f t="shared" si="5"/>
        <v>0</v>
      </c>
      <c r="AY50" s="40"/>
      <c r="AZ50" s="41"/>
      <c r="BA50" s="41"/>
      <c r="BB50" s="41"/>
      <c r="BC50" s="42"/>
      <c r="BD50" s="43"/>
      <c r="BF50" s="39"/>
      <c r="BH50" s="40"/>
      <c r="BI50" s="41"/>
      <c r="BJ50" s="41"/>
      <c r="BK50" s="41"/>
      <c r="BL50" s="42"/>
      <c r="BM50" s="43"/>
      <c r="BO50" s="49"/>
      <c r="BP50" s="50"/>
      <c r="BQ50" s="51"/>
      <c r="BR50" s="51"/>
      <c r="BS50" s="51"/>
      <c r="BT50" s="52"/>
      <c r="BU50" s="53"/>
    </row>
  </sheetData>
  <sheetProtection selectLockedCells="1" selectUnlockedCells="1"/>
  <mergeCells count="23">
    <mergeCell ref="H4:AP4"/>
    <mergeCell ref="H5:AP5"/>
    <mergeCell ref="H6:AP6"/>
    <mergeCell ref="H7:AP7"/>
    <mergeCell ref="E9:BD10"/>
    <mergeCell ref="BF9:BU10"/>
    <mergeCell ref="A11:A13"/>
    <mergeCell ref="B11:B13"/>
    <mergeCell ref="C11:C13"/>
    <mergeCell ref="D11:D13"/>
    <mergeCell ref="E11:J12"/>
    <mergeCell ref="L11:W11"/>
    <mergeCell ref="Y11:AP11"/>
    <mergeCell ref="AR11:AW12"/>
    <mergeCell ref="AY11:BD12"/>
    <mergeCell ref="BF11:BF13"/>
    <mergeCell ref="BH11:BM12"/>
    <mergeCell ref="BO11:BU12"/>
    <mergeCell ref="L12:Q12"/>
    <mergeCell ref="R12:W12"/>
    <mergeCell ref="Y12:AD12"/>
    <mergeCell ref="AE12:AJ12"/>
    <mergeCell ref="AK12:AP12"/>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8"/>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AV82"/>
  <sheetViews>
    <sheetView showGridLines="0" workbookViewId="0" topLeftCell="A1">
      <selection activeCell="H16" sqref="H16"/>
    </sheetView>
  </sheetViews>
  <sheetFormatPr defaultColWidth="9.140625" defaultRowHeight="12.75"/>
  <cols>
    <col min="1" max="1" width="15.421875" style="61" customWidth="1"/>
    <col min="2" max="2" width="20.28125" style="61" customWidth="1"/>
    <col min="3" max="3" width="6.421875" style="182" customWidth="1"/>
    <col min="4" max="4" width="5.421875" style="182" customWidth="1"/>
    <col min="5" max="5" width="4.140625" style="182" customWidth="1"/>
    <col min="6" max="6" width="5.00390625" style="182" customWidth="1"/>
    <col min="7" max="7" width="4.00390625" style="61" customWidth="1"/>
    <col min="8" max="8" width="7.00390625" style="61" customWidth="1"/>
    <col min="9" max="9" width="8.57421875" style="61" customWidth="1"/>
    <col min="10" max="10" width="11.57421875" style="61" customWidth="1"/>
    <col min="11" max="11" width="9.8515625" style="61" customWidth="1"/>
    <col min="12" max="12" width="9.421875" style="61" customWidth="1"/>
    <col min="13" max="13" width="5.421875" style="61" customWidth="1"/>
    <col min="14" max="14" width="6.28125" style="61" customWidth="1"/>
    <col min="15" max="15" width="6.421875" style="61" customWidth="1"/>
    <col min="16" max="16" width="12.28125" style="61" customWidth="1"/>
    <col min="17" max="17" width="13.7109375" style="61" customWidth="1"/>
    <col min="18" max="18" width="11.7109375" style="61" customWidth="1"/>
    <col min="19" max="21" width="8.28125" style="61" customWidth="1"/>
    <col min="22" max="22" width="8.421875" style="61" customWidth="1"/>
    <col min="23" max="23" width="8.00390625" style="61" customWidth="1"/>
    <col min="24" max="24" width="1.28515625" style="102" customWidth="1"/>
    <col min="25" max="25" width="6.28125" style="0" customWidth="1"/>
    <col min="26" max="27" width="6.28125" style="61" customWidth="1"/>
    <col min="28" max="28" width="9.140625" style="102" customWidth="1"/>
    <col min="29" max="47" width="9.140625" style="61" customWidth="1"/>
    <col min="48" max="48" width="6.421875" style="61" customWidth="1"/>
    <col min="49" max="16384" width="9.140625" style="61" customWidth="1"/>
  </cols>
  <sheetData>
    <row r="1" spans="1:29" s="107" customFormat="1" ht="19.5" customHeight="1">
      <c r="A1" s="235" t="s">
        <v>93</v>
      </c>
      <c r="B1" s="235"/>
      <c r="C1" s="235"/>
      <c r="D1" s="235"/>
      <c r="E1" s="235"/>
      <c r="F1" s="235"/>
      <c r="G1" s="235"/>
      <c r="H1" s="235"/>
      <c r="I1" s="235"/>
      <c r="J1" s="235"/>
      <c r="K1" s="197" t="s">
        <v>124</v>
      </c>
      <c r="L1" s="197"/>
      <c r="M1" s="197"/>
      <c r="N1" s="197"/>
      <c r="O1" s="236"/>
      <c r="P1" s="185"/>
      <c r="Q1" s="185"/>
      <c r="R1" s="185"/>
      <c r="S1" s="185"/>
      <c r="T1" s="185"/>
      <c r="U1" s="185"/>
      <c r="V1" s="185"/>
      <c r="W1" s="185"/>
      <c r="X1" s="106"/>
      <c r="Y1" s="106"/>
      <c r="Z1" s="106"/>
      <c r="AA1" s="106"/>
      <c r="AB1" s="106"/>
      <c r="AC1" s="106"/>
    </row>
    <row r="2" spans="1:48" s="106" customFormat="1" ht="33" customHeight="1">
      <c r="A2" s="237" t="s">
        <v>174</v>
      </c>
      <c r="B2" s="237"/>
      <c r="C2" s="237"/>
      <c r="D2" s="237"/>
      <c r="E2" s="237"/>
      <c r="F2" s="237"/>
      <c r="G2" s="237"/>
      <c r="H2" s="237"/>
      <c r="I2" s="237"/>
      <c r="J2" s="237"/>
      <c r="K2" s="297" t="s">
        <v>175</v>
      </c>
      <c r="L2" s="298"/>
      <c r="M2" s="188"/>
      <c r="N2" s="188"/>
      <c r="O2" s="188"/>
      <c r="P2" s="188"/>
      <c r="Q2" s="188"/>
      <c r="R2" s="188"/>
      <c r="S2" s="189" t="s">
        <v>126</v>
      </c>
      <c r="T2" s="189"/>
      <c r="U2" s="190"/>
      <c r="V2" s="190"/>
      <c r="W2" s="190"/>
      <c r="Y2" s="299" t="s">
        <v>176</v>
      </c>
      <c r="Z2" s="299"/>
      <c r="AA2" s="299"/>
      <c r="AB2" s="299"/>
      <c r="AC2" s="299"/>
      <c r="AD2" s="299"/>
      <c r="AE2" s="299"/>
      <c r="AF2" s="299"/>
      <c r="AG2" s="299"/>
      <c r="AH2" s="299"/>
      <c r="AI2" s="299"/>
      <c r="AJ2" s="299"/>
      <c r="AK2" s="239" t="s">
        <v>198</v>
      </c>
      <c r="AL2" s="239"/>
      <c r="AM2" s="240" t="s">
        <v>178</v>
      </c>
      <c r="AN2" s="240"/>
      <c r="AO2" s="241">
        <f>A7</f>
        <v>0</v>
      </c>
      <c r="AP2" s="241"/>
      <c r="AQ2" s="241"/>
      <c r="AR2" s="241"/>
      <c r="AS2" s="241"/>
      <c r="AT2" s="241"/>
      <c r="AU2" s="241"/>
      <c r="AV2" s="241"/>
    </row>
    <row r="3" s="106" customFormat="1" ht="9.75" customHeight="1">
      <c r="AB3" s="111"/>
    </row>
    <row r="4" spans="1:28" s="106" customFormat="1" ht="17.25" customHeight="1">
      <c r="A4" s="300" t="s">
        <v>127</v>
      </c>
      <c r="B4" s="300"/>
      <c r="C4" s="300"/>
      <c r="D4" s="300"/>
      <c r="E4" s="300"/>
      <c r="F4" s="300"/>
      <c r="G4" s="300"/>
      <c r="H4" s="300"/>
      <c r="I4" s="300"/>
      <c r="J4" s="300"/>
      <c r="K4" s="300"/>
      <c r="L4" s="300"/>
      <c r="M4" s="300"/>
      <c r="N4" s="300"/>
      <c r="O4" s="300"/>
      <c r="P4" s="301"/>
      <c r="Q4" s="301"/>
      <c r="R4" s="301"/>
      <c r="S4" s="301"/>
      <c r="T4" s="301"/>
      <c r="U4" s="301"/>
      <c r="V4" s="301"/>
      <c r="W4" s="301"/>
      <c r="AB4" s="111"/>
    </row>
    <row r="5" spans="1:28" s="106" customFormat="1" ht="18.75" customHeight="1">
      <c r="A5" s="244" t="s">
        <v>128</v>
      </c>
      <c r="B5" s="244"/>
      <c r="C5" s="244"/>
      <c r="D5" s="245">
        <f>IF(V5&gt;0,"Sim","Não")</f>
        <v>0</v>
      </c>
      <c r="E5" s="245"/>
      <c r="F5" s="245"/>
      <c r="G5" s="245"/>
      <c r="H5" s="245"/>
      <c r="I5" s="245"/>
      <c r="J5" s="246" t="s">
        <v>199</v>
      </c>
      <c r="K5" s="246"/>
      <c r="L5" s="246"/>
      <c r="M5" s="246"/>
      <c r="N5" s="246"/>
      <c r="O5" s="246"/>
      <c r="P5" s="246"/>
      <c r="Q5" s="246"/>
      <c r="R5" s="246"/>
      <c r="S5" s="246"/>
      <c r="T5" s="246"/>
      <c r="U5" s="246"/>
      <c r="V5" s="195"/>
      <c r="W5" s="195"/>
      <c r="AB5" s="111"/>
    </row>
    <row r="6" spans="1:28" s="106" customFormat="1" ht="18.75" customHeight="1">
      <c r="A6" s="247" t="s">
        <v>132</v>
      </c>
      <c r="B6" s="247"/>
      <c r="C6" s="247"/>
      <c r="D6" s="248" t="s">
        <v>180</v>
      </c>
      <c r="E6" s="248"/>
      <c r="F6" s="248"/>
      <c r="G6" s="248"/>
      <c r="H6" s="248"/>
      <c r="I6" s="248"/>
      <c r="J6" s="249" t="s">
        <v>134</v>
      </c>
      <c r="K6" s="250" t="s">
        <v>135</v>
      </c>
      <c r="L6" s="250" t="s">
        <v>136</v>
      </c>
      <c r="M6" s="251" t="s">
        <v>137</v>
      </c>
      <c r="N6" s="251"/>
      <c r="O6" s="251"/>
      <c r="P6" s="250" t="s">
        <v>138</v>
      </c>
      <c r="Q6" s="252" t="s">
        <v>139</v>
      </c>
      <c r="R6" s="253" t="s">
        <v>140</v>
      </c>
      <c r="S6" s="254" t="s">
        <v>141</v>
      </c>
      <c r="T6" s="254"/>
      <c r="U6" s="254"/>
      <c r="V6" s="254"/>
      <c r="W6" s="254"/>
      <c r="X6" s="111"/>
      <c r="AB6" s="111"/>
    </row>
    <row r="7" spans="1:24" s="106" customFormat="1" ht="26.25" customHeight="1">
      <c r="A7" s="255"/>
      <c r="B7" s="255"/>
      <c r="C7" s="255"/>
      <c r="D7" s="248"/>
      <c r="E7" s="248"/>
      <c r="F7" s="248"/>
      <c r="G7" s="248"/>
      <c r="H7" s="248"/>
      <c r="I7" s="248"/>
      <c r="J7" s="249"/>
      <c r="K7" s="250"/>
      <c r="L7" s="250"/>
      <c r="M7" s="251"/>
      <c r="N7" s="251"/>
      <c r="O7" s="251"/>
      <c r="P7" s="250"/>
      <c r="Q7" s="252"/>
      <c r="R7" s="253"/>
      <c r="S7" s="254"/>
      <c r="T7" s="254"/>
      <c r="U7" s="254"/>
      <c r="V7" s="254"/>
      <c r="W7" s="254"/>
      <c r="X7" s="111"/>
    </row>
    <row r="8" spans="1:28" s="106" customFormat="1" ht="21.75" customHeight="1">
      <c r="A8" s="205" t="s">
        <v>142</v>
      </c>
      <c r="B8" s="256"/>
      <c r="C8" s="256"/>
      <c r="D8" s="257" t="s">
        <v>143</v>
      </c>
      <c r="E8" s="258" t="s">
        <v>144</v>
      </c>
      <c r="F8" s="258"/>
      <c r="G8" s="259" t="s">
        <v>145</v>
      </c>
      <c r="H8" s="259"/>
      <c r="I8" s="259"/>
      <c r="J8" s="249"/>
      <c r="K8" s="250"/>
      <c r="L8" s="250"/>
      <c r="M8" s="260" t="s">
        <v>143</v>
      </c>
      <c r="N8" s="260" t="s">
        <v>146</v>
      </c>
      <c r="O8" s="260" t="s">
        <v>147</v>
      </c>
      <c r="P8" s="250"/>
      <c r="Q8" s="252"/>
      <c r="R8" s="253"/>
      <c r="S8" s="261" t="s">
        <v>148</v>
      </c>
      <c r="T8" s="261" t="s">
        <v>149</v>
      </c>
      <c r="U8" s="261" t="s">
        <v>150</v>
      </c>
      <c r="V8" s="261" t="s">
        <v>151</v>
      </c>
      <c r="W8" s="262" t="s">
        <v>152</v>
      </c>
      <c r="X8" s="111"/>
      <c r="Z8" s="111"/>
      <c r="AA8" s="111"/>
      <c r="AB8" s="111"/>
    </row>
    <row r="9" spans="1:28" s="106" customFormat="1" ht="30" customHeight="1">
      <c r="A9" s="263" t="s">
        <v>153</v>
      </c>
      <c r="B9" s="263"/>
      <c r="C9" s="263"/>
      <c r="D9" s="257"/>
      <c r="E9" s="264" t="s">
        <v>154</v>
      </c>
      <c r="F9" s="265" t="s">
        <v>155</v>
      </c>
      <c r="G9" s="266" t="s">
        <v>156</v>
      </c>
      <c r="H9" s="266" t="s">
        <v>157</v>
      </c>
      <c r="I9" s="265" t="s">
        <v>158</v>
      </c>
      <c r="J9" s="249"/>
      <c r="K9" s="250"/>
      <c r="L9" s="250"/>
      <c r="M9" s="260"/>
      <c r="N9" s="260"/>
      <c r="O9" s="260"/>
      <c r="P9" s="260"/>
      <c r="Q9" s="252"/>
      <c r="R9" s="253"/>
      <c r="S9" s="261"/>
      <c r="T9" s="261"/>
      <c r="U9" s="261"/>
      <c r="V9" s="261"/>
      <c r="W9" s="262"/>
      <c r="X9" s="111"/>
      <c r="Z9" s="111"/>
      <c r="AA9" s="111"/>
      <c r="AB9" s="111"/>
    </row>
    <row r="10" spans="1:28" s="106" customFormat="1" ht="28.5" customHeight="1">
      <c r="A10" s="216" t="s">
        <v>200</v>
      </c>
      <c r="B10" s="216"/>
      <c r="C10" s="216"/>
      <c r="D10" s="267">
        <f>E10+F10</f>
        <v>0</v>
      </c>
      <c r="E10" s="268">
        <f>COUNTIF(C15:C77,"M")</f>
        <v>0</v>
      </c>
      <c r="F10" s="269">
        <f>COUNTIF(C15:C77,"F")</f>
        <v>0</v>
      </c>
      <c r="G10" s="269">
        <f>COUNTIF(D15:D77,"&lt;18")</f>
        <v>0</v>
      </c>
      <c r="H10" s="268">
        <f>COUNTIF(D15:D77,"&gt;=18")-COUNTIF(D15:D77,"&gt;=60")</f>
        <v>0</v>
      </c>
      <c r="I10" s="269">
        <f>COUNTIF(D15:D77,"&gt;=60")</f>
        <v>0</v>
      </c>
      <c r="J10" s="270">
        <f>COUNTA(F15:F77)</f>
        <v>0</v>
      </c>
      <c r="K10" s="271">
        <f>COUNTIF(J15:J77,"1")+COUNTIF(J15:J77,"2")</f>
        <v>0</v>
      </c>
      <c r="L10" s="272">
        <f>COUNTIF(N15:N77,"1")+COUNTIF(N15:N77,"2")</f>
        <v>0</v>
      </c>
      <c r="M10" s="272">
        <f>COUNTIF(N15:O77,"=2")</f>
        <v>0</v>
      </c>
      <c r="N10" s="272">
        <f>_xlfn.COUNTIFS(N15:N77,"=2",R15:R77,"=0")</f>
        <v>0</v>
      </c>
      <c r="O10" s="272">
        <f>_xlfn.COUNTIFS(N15:N77,"=2",R15:R77,"=1")</f>
        <v>0</v>
      </c>
      <c r="P10" s="272">
        <f>COUNTIF(P15:P77,"&gt;0")</f>
        <v>0</v>
      </c>
      <c r="Q10" s="272">
        <f>COUNTIF(Q15:Q77,"&gt;0")</f>
        <v>0</v>
      </c>
      <c r="R10" s="273">
        <f>_xlfn.COUNTIFS(R15:R81,1)</f>
        <v>0</v>
      </c>
      <c r="S10" s="274">
        <f>SUM(S15:S81)</f>
        <v>0</v>
      </c>
      <c r="T10" s="274">
        <f>SUM(T15:T81)</f>
        <v>0</v>
      </c>
      <c r="U10" s="274">
        <f>SUM(U15:U81)</f>
        <v>0</v>
      </c>
      <c r="V10" s="274">
        <f>SUM(V15:V81)</f>
        <v>0</v>
      </c>
      <c r="W10" s="275">
        <f>SUM(W15:W81)</f>
        <v>0</v>
      </c>
      <c r="X10" s="115"/>
      <c r="Z10" s="111"/>
      <c r="AA10" s="111"/>
      <c r="AB10" s="111"/>
    </row>
    <row r="11" spans="2:28" s="112" customFormat="1" ht="9.7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78.75" customHeight="1">
      <c r="A12" s="276" t="s">
        <v>159</v>
      </c>
      <c r="B12" s="276"/>
      <c r="C12" s="277" t="s">
        <v>160</v>
      </c>
      <c r="D12" s="277" t="s">
        <v>161</v>
      </c>
      <c r="E12" s="277"/>
      <c r="F12" s="278" t="s">
        <v>162</v>
      </c>
      <c r="G12" s="278"/>
      <c r="H12" s="249" t="s">
        <v>163</v>
      </c>
      <c r="I12" s="249"/>
      <c r="J12" s="279" t="s">
        <v>183</v>
      </c>
      <c r="K12" s="279"/>
      <c r="L12" s="279"/>
      <c r="M12" s="279"/>
      <c r="N12" s="279"/>
      <c r="O12" s="279"/>
      <c r="P12" s="250" t="s">
        <v>165</v>
      </c>
      <c r="Q12" s="252" t="s">
        <v>166</v>
      </c>
      <c r="R12" s="280" t="s">
        <v>167</v>
      </c>
      <c r="S12" s="254" t="s">
        <v>201</v>
      </c>
      <c r="T12" s="254"/>
      <c r="U12" s="254"/>
      <c r="V12" s="254"/>
      <c r="W12" s="254"/>
      <c r="X12" s="111"/>
      <c r="Z12" s="111"/>
      <c r="AA12" s="111"/>
      <c r="AB12" s="111"/>
    </row>
    <row r="13" spans="1:28" s="112" customFormat="1" ht="15.75" customHeight="1">
      <c r="A13" s="276"/>
      <c r="B13" s="276"/>
      <c r="C13" s="277"/>
      <c r="D13" s="277"/>
      <c r="E13" s="277"/>
      <c r="F13" s="278"/>
      <c r="G13" s="278"/>
      <c r="H13" s="249"/>
      <c r="I13" s="249"/>
      <c r="J13" s="281" t="s">
        <v>169</v>
      </c>
      <c r="K13" s="281"/>
      <c r="L13" s="281"/>
      <c r="M13" s="281"/>
      <c r="N13" s="281"/>
      <c r="O13" s="281"/>
      <c r="P13" s="250"/>
      <c r="Q13" s="252"/>
      <c r="R13" s="280"/>
      <c r="S13" s="282" t="s">
        <v>148</v>
      </c>
      <c r="T13" s="282" t="s">
        <v>149</v>
      </c>
      <c r="U13" s="282" t="s">
        <v>150</v>
      </c>
      <c r="V13" s="282" t="s">
        <v>151</v>
      </c>
      <c r="W13" s="283" t="s">
        <v>152</v>
      </c>
      <c r="X13" s="111"/>
      <c r="Z13" s="111"/>
      <c r="AA13" s="111"/>
      <c r="AB13" s="111"/>
    </row>
    <row r="14" spans="1:28" s="112" customFormat="1" ht="12.75" customHeight="1">
      <c r="A14" s="276"/>
      <c r="B14" s="276"/>
      <c r="C14" s="277"/>
      <c r="D14" s="277"/>
      <c r="E14" s="277"/>
      <c r="F14" s="278"/>
      <c r="G14" s="278"/>
      <c r="H14" s="249"/>
      <c r="I14" s="249"/>
      <c r="J14" s="260" t="s">
        <v>170</v>
      </c>
      <c r="K14" s="260" t="s">
        <v>171</v>
      </c>
      <c r="L14" s="260" t="s">
        <v>172</v>
      </c>
      <c r="M14" s="260"/>
      <c r="N14" s="260" t="s">
        <v>173</v>
      </c>
      <c r="O14" s="260"/>
      <c r="P14" s="250"/>
      <c r="Q14" s="252"/>
      <c r="R14" s="280"/>
      <c r="S14" s="282"/>
      <c r="T14" s="282"/>
      <c r="U14" s="282"/>
      <c r="V14" s="282"/>
      <c r="W14" s="283"/>
      <c r="X14" s="111"/>
      <c r="Z14" s="111"/>
      <c r="AA14" s="111"/>
      <c r="AB14" s="111"/>
    </row>
    <row r="15" spans="1:23" s="111" customFormat="1" ht="18.75" customHeight="1">
      <c r="A15" s="133"/>
      <c r="B15" s="133"/>
      <c r="C15" s="137"/>
      <c r="D15" s="137"/>
      <c r="E15" s="137"/>
      <c r="F15" s="284"/>
      <c r="G15" s="284"/>
      <c r="H15" s="302"/>
      <c r="I15" s="302"/>
      <c r="J15" s="286"/>
      <c r="K15" s="287"/>
      <c r="L15" s="138"/>
      <c r="M15" s="138"/>
      <c r="N15" s="287"/>
      <c r="O15" s="287"/>
      <c r="P15" s="288"/>
      <c r="Q15" s="289"/>
      <c r="R15" s="290"/>
      <c r="S15" s="138"/>
      <c r="T15" s="138"/>
      <c r="U15" s="138"/>
      <c r="V15" s="138"/>
      <c r="W15" s="142"/>
    </row>
    <row r="16" spans="1:23" s="111" customFormat="1" ht="18.75" customHeight="1">
      <c r="A16" s="157"/>
      <c r="B16" s="157"/>
      <c r="C16" s="161"/>
      <c r="D16" s="161"/>
      <c r="E16" s="161"/>
      <c r="F16" s="291"/>
      <c r="G16" s="291"/>
      <c r="H16" s="296"/>
      <c r="I16" s="296"/>
      <c r="J16" s="161"/>
      <c r="K16" s="162"/>
      <c r="L16" s="162"/>
      <c r="M16" s="162"/>
      <c r="N16" s="162"/>
      <c r="O16" s="162"/>
      <c r="P16" s="166"/>
      <c r="Q16" s="233"/>
      <c r="R16" s="292"/>
      <c r="S16" s="162"/>
      <c r="T16" s="162"/>
      <c r="U16" s="162"/>
      <c r="V16" s="162"/>
      <c r="W16" s="166"/>
    </row>
    <row r="17" spans="1:23" s="111" customFormat="1" ht="18.75" customHeight="1">
      <c r="A17" s="157"/>
      <c r="B17" s="157"/>
      <c r="C17" s="161"/>
      <c r="D17" s="161"/>
      <c r="E17" s="161"/>
      <c r="F17" s="291"/>
      <c r="G17" s="291"/>
      <c r="H17" s="303"/>
      <c r="I17" s="303"/>
      <c r="J17" s="161"/>
      <c r="K17" s="162"/>
      <c r="L17" s="162"/>
      <c r="M17" s="162"/>
      <c r="N17" s="162"/>
      <c r="O17" s="162"/>
      <c r="P17" s="166"/>
      <c r="Q17" s="233"/>
      <c r="R17" s="292"/>
      <c r="S17" s="162"/>
      <c r="T17" s="162"/>
      <c r="U17" s="162"/>
      <c r="V17" s="162"/>
      <c r="W17" s="166"/>
    </row>
    <row r="18" spans="1:23" s="111" customFormat="1" ht="18.75" customHeight="1">
      <c r="A18" s="157"/>
      <c r="B18" s="157"/>
      <c r="C18" s="161"/>
      <c r="D18" s="161"/>
      <c r="E18" s="161"/>
      <c r="F18" s="291"/>
      <c r="G18" s="291"/>
      <c r="H18" s="296"/>
      <c r="I18" s="296"/>
      <c r="J18" s="161"/>
      <c r="K18" s="162"/>
      <c r="L18" s="162"/>
      <c r="M18" s="162"/>
      <c r="N18" s="162"/>
      <c r="O18" s="162"/>
      <c r="P18" s="166"/>
      <c r="Q18" s="233"/>
      <c r="R18" s="292"/>
      <c r="S18" s="162"/>
      <c r="T18" s="162"/>
      <c r="U18" s="162"/>
      <c r="V18" s="162"/>
      <c r="W18" s="166"/>
    </row>
    <row r="19" spans="1:23" s="111" customFormat="1" ht="18.75" customHeight="1">
      <c r="A19" s="157"/>
      <c r="B19" s="157"/>
      <c r="C19" s="161"/>
      <c r="D19" s="161"/>
      <c r="E19" s="161"/>
      <c r="F19" s="291"/>
      <c r="G19" s="291"/>
      <c r="H19" s="296"/>
      <c r="I19" s="296"/>
      <c r="J19" s="161"/>
      <c r="K19" s="162"/>
      <c r="L19" s="162"/>
      <c r="M19" s="162"/>
      <c r="N19" s="162"/>
      <c r="O19" s="162"/>
      <c r="P19" s="166"/>
      <c r="Q19" s="233"/>
      <c r="R19" s="292"/>
      <c r="S19" s="162"/>
      <c r="T19" s="162"/>
      <c r="U19" s="162"/>
      <c r="V19" s="162"/>
      <c r="W19" s="166"/>
    </row>
    <row r="20" spans="1:23" s="111" customFormat="1" ht="18.75" customHeight="1">
      <c r="A20" s="157"/>
      <c r="B20" s="157"/>
      <c r="C20" s="161"/>
      <c r="D20" s="161"/>
      <c r="E20" s="161"/>
      <c r="F20" s="291"/>
      <c r="G20" s="291"/>
      <c r="H20" s="296"/>
      <c r="I20" s="296"/>
      <c r="J20" s="161"/>
      <c r="K20" s="162"/>
      <c r="L20" s="162"/>
      <c r="M20" s="162"/>
      <c r="N20" s="162"/>
      <c r="O20" s="162"/>
      <c r="P20" s="166"/>
      <c r="Q20" s="233"/>
      <c r="R20" s="292"/>
      <c r="S20" s="162"/>
      <c r="T20" s="162"/>
      <c r="U20" s="162"/>
      <c r="V20" s="162"/>
      <c r="W20" s="166"/>
    </row>
    <row r="21" spans="1:23" s="111" customFormat="1" ht="18.75" customHeight="1">
      <c r="A21" s="157"/>
      <c r="B21" s="157"/>
      <c r="C21" s="161"/>
      <c r="D21" s="161"/>
      <c r="E21" s="161"/>
      <c r="F21" s="291"/>
      <c r="G21" s="291"/>
      <c r="H21" s="296"/>
      <c r="I21" s="296"/>
      <c r="J21" s="161"/>
      <c r="K21" s="162"/>
      <c r="L21" s="162"/>
      <c r="M21" s="162"/>
      <c r="N21" s="162"/>
      <c r="O21" s="162"/>
      <c r="P21" s="166"/>
      <c r="Q21" s="233"/>
      <c r="R21" s="292"/>
      <c r="S21" s="162"/>
      <c r="T21" s="162"/>
      <c r="U21" s="162"/>
      <c r="V21" s="162"/>
      <c r="W21" s="166"/>
    </row>
    <row r="22" spans="1:23" s="111" customFormat="1" ht="18.75" customHeight="1">
      <c r="A22" s="157"/>
      <c r="B22" s="157"/>
      <c r="C22" s="161"/>
      <c r="D22" s="161"/>
      <c r="E22" s="161"/>
      <c r="F22" s="291"/>
      <c r="G22" s="291"/>
      <c r="H22" s="296"/>
      <c r="I22" s="296"/>
      <c r="J22" s="161"/>
      <c r="K22" s="162"/>
      <c r="L22" s="162"/>
      <c r="M22" s="162"/>
      <c r="N22" s="162"/>
      <c r="O22" s="162"/>
      <c r="P22" s="166"/>
      <c r="Q22" s="233"/>
      <c r="R22" s="292"/>
      <c r="S22" s="162"/>
      <c r="T22" s="162"/>
      <c r="U22" s="162"/>
      <c r="V22" s="162"/>
      <c r="W22" s="166"/>
    </row>
    <row r="23" spans="1:23" s="111" customFormat="1" ht="18.75" customHeight="1">
      <c r="A23" s="157"/>
      <c r="B23" s="157"/>
      <c r="C23" s="161"/>
      <c r="D23" s="161"/>
      <c r="E23" s="161"/>
      <c r="F23" s="291"/>
      <c r="G23" s="291"/>
      <c r="H23" s="296"/>
      <c r="I23" s="296"/>
      <c r="J23" s="161"/>
      <c r="K23" s="162"/>
      <c r="L23" s="162"/>
      <c r="M23" s="162"/>
      <c r="N23" s="162"/>
      <c r="O23" s="162"/>
      <c r="P23" s="166"/>
      <c r="Q23" s="233"/>
      <c r="R23" s="292"/>
      <c r="S23" s="162"/>
      <c r="T23" s="162"/>
      <c r="U23" s="162"/>
      <c r="V23" s="162"/>
      <c r="W23" s="166"/>
    </row>
    <row r="24" spans="1:23" s="111" customFormat="1" ht="18.75" customHeight="1">
      <c r="A24" s="157"/>
      <c r="B24" s="157"/>
      <c r="C24" s="161"/>
      <c r="D24" s="161"/>
      <c r="E24" s="161"/>
      <c r="F24" s="291"/>
      <c r="G24" s="291"/>
      <c r="H24" s="296"/>
      <c r="I24" s="296"/>
      <c r="J24" s="161"/>
      <c r="K24" s="162"/>
      <c r="L24" s="162"/>
      <c r="M24" s="162"/>
      <c r="N24" s="162"/>
      <c r="O24" s="162"/>
      <c r="P24" s="166"/>
      <c r="Q24" s="233"/>
      <c r="R24" s="292"/>
      <c r="S24" s="162"/>
      <c r="T24" s="162"/>
      <c r="U24" s="162"/>
      <c r="V24" s="162"/>
      <c r="W24" s="166"/>
    </row>
    <row r="25" spans="1:23" s="111" customFormat="1" ht="18.75" customHeight="1">
      <c r="A25" s="157"/>
      <c r="B25" s="157"/>
      <c r="C25" s="161"/>
      <c r="D25" s="161"/>
      <c r="E25" s="161"/>
      <c r="F25" s="291"/>
      <c r="G25" s="291"/>
      <c r="H25" s="296"/>
      <c r="I25" s="296"/>
      <c r="J25" s="161"/>
      <c r="K25" s="162"/>
      <c r="L25" s="162"/>
      <c r="M25" s="162"/>
      <c r="N25" s="162"/>
      <c r="O25" s="162"/>
      <c r="P25" s="166"/>
      <c r="Q25" s="233"/>
      <c r="R25" s="292"/>
      <c r="S25" s="162"/>
      <c r="T25" s="162"/>
      <c r="U25" s="162"/>
      <c r="V25" s="162"/>
      <c r="W25" s="166"/>
    </row>
    <row r="26" spans="1:23" s="111" customFormat="1" ht="18.75" customHeight="1">
      <c r="A26" s="157"/>
      <c r="B26" s="157"/>
      <c r="C26" s="161"/>
      <c r="D26" s="161"/>
      <c r="E26" s="161"/>
      <c r="F26" s="291"/>
      <c r="G26" s="291"/>
      <c r="H26" s="296"/>
      <c r="I26" s="296"/>
      <c r="J26" s="161"/>
      <c r="K26" s="162"/>
      <c r="L26" s="162"/>
      <c r="M26" s="162"/>
      <c r="N26" s="162"/>
      <c r="O26" s="162"/>
      <c r="P26" s="166"/>
      <c r="Q26" s="233"/>
      <c r="R26" s="292"/>
      <c r="S26" s="162"/>
      <c r="T26" s="162"/>
      <c r="U26" s="162"/>
      <c r="V26" s="162"/>
      <c r="W26" s="166"/>
    </row>
    <row r="27" spans="1:23" s="111" customFormat="1" ht="18.75" customHeight="1">
      <c r="A27" s="157"/>
      <c r="B27" s="157"/>
      <c r="C27" s="161"/>
      <c r="D27" s="161"/>
      <c r="E27" s="161"/>
      <c r="F27" s="291"/>
      <c r="G27" s="291"/>
      <c r="H27" s="296"/>
      <c r="I27" s="296"/>
      <c r="J27" s="161"/>
      <c r="K27" s="162"/>
      <c r="L27" s="162"/>
      <c r="M27" s="162"/>
      <c r="N27" s="162"/>
      <c r="O27" s="162"/>
      <c r="P27" s="166"/>
      <c r="Q27" s="233"/>
      <c r="R27" s="292"/>
      <c r="S27" s="162"/>
      <c r="T27" s="162"/>
      <c r="U27" s="162"/>
      <c r="V27" s="162"/>
      <c r="W27" s="166"/>
    </row>
    <row r="28" spans="1:23" s="111" customFormat="1" ht="18.75" customHeight="1">
      <c r="A28" s="157"/>
      <c r="B28" s="157"/>
      <c r="C28" s="161"/>
      <c r="D28" s="161"/>
      <c r="E28" s="161"/>
      <c r="F28" s="291"/>
      <c r="G28" s="291"/>
      <c r="H28" s="296"/>
      <c r="I28" s="296"/>
      <c r="J28" s="161"/>
      <c r="K28" s="162"/>
      <c r="L28" s="162"/>
      <c r="M28" s="162"/>
      <c r="N28" s="162"/>
      <c r="O28" s="162"/>
      <c r="P28" s="166"/>
      <c r="Q28" s="233"/>
      <c r="R28" s="292"/>
      <c r="S28" s="162"/>
      <c r="T28" s="162"/>
      <c r="U28" s="162"/>
      <c r="V28" s="162"/>
      <c r="W28" s="166"/>
    </row>
    <row r="29" spans="1:23" s="111" customFormat="1" ht="18.75" customHeight="1">
      <c r="A29" s="157"/>
      <c r="B29" s="157"/>
      <c r="C29" s="161"/>
      <c r="D29" s="161"/>
      <c r="E29" s="161"/>
      <c r="F29" s="291"/>
      <c r="G29" s="291"/>
      <c r="H29" s="296"/>
      <c r="I29" s="296"/>
      <c r="J29" s="161"/>
      <c r="K29" s="162"/>
      <c r="L29" s="162"/>
      <c r="M29" s="162"/>
      <c r="N29" s="162"/>
      <c r="O29" s="162"/>
      <c r="P29" s="166"/>
      <c r="Q29" s="233"/>
      <c r="R29" s="292"/>
      <c r="S29" s="162"/>
      <c r="T29" s="162"/>
      <c r="U29" s="162"/>
      <c r="V29" s="162"/>
      <c r="W29" s="166"/>
    </row>
    <row r="30" spans="1:23" s="111" customFormat="1" ht="18.75" customHeight="1">
      <c r="A30" s="157"/>
      <c r="B30" s="157"/>
      <c r="C30" s="161"/>
      <c r="D30" s="161"/>
      <c r="E30" s="161"/>
      <c r="F30" s="291"/>
      <c r="G30" s="291"/>
      <c r="H30" s="296"/>
      <c r="I30" s="296"/>
      <c r="J30" s="161"/>
      <c r="K30" s="162"/>
      <c r="L30" s="162"/>
      <c r="M30" s="162"/>
      <c r="N30" s="162"/>
      <c r="O30" s="162"/>
      <c r="P30" s="166"/>
      <c r="Q30" s="233"/>
      <c r="R30" s="292"/>
      <c r="S30" s="162"/>
      <c r="T30" s="162"/>
      <c r="U30" s="162"/>
      <c r="V30" s="162"/>
      <c r="W30" s="166"/>
    </row>
    <row r="31" spans="1:23" s="111" customFormat="1" ht="18.75" customHeight="1">
      <c r="A31" s="157"/>
      <c r="B31" s="157"/>
      <c r="C31" s="161"/>
      <c r="D31" s="161"/>
      <c r="E31" s="161"/>
      <c r="F31" s="291"/>
      <c r="G31" s="291"/>
      <c r="H31" s="296"/>
      <c r="I31" s="296"/>
      <c r="J31" s="161"/>
      <c r="K31" s="162"/>
      <c r="L31" s="162"/>
      <c r="M31" s="162"/>
      <c r="N31" s="162"/>
      <c r="O31" s="162"/>
      <c r="P31" s="166"/>
      <c r="Q31" s="233"/>
      <c r="R31" s="292"/>
      <c r="S31" s="162"/>
      <c r="T31" s="162"/>
      <c r="U31" s="162"/>
      <c r="V31" s="162"/>
      <c r="W31" s="166"/>
    </row>
    <row r="32" spans="1:23" s="111" customFormat="1" ht="18.75" customHeight="1">
      <c r="A32" s="157"/>
      <c r="B32" s="157"/>
      <c r="C32" s="161"/>
      <c r="D32" s="161"/>
      <c r="E32" s="161"/>
      <c r="F32" s="291"/>
      <c r="G32" s="291"/>
      <c r="H32" s="296"/>
      <c r="I32" s="296"/>
      <c r="J32" s="161"/>
      <c r="K32" s="162"/>
      <c r="L32" s="162"/>
      <c r="M32" s="162"/>
      <c r="N32" s="162"/>
      <c r="O32" s="162"/>
      <c r="P32" s="166"/>
      <c r="Q32" s="233"/>
      <c r="R32" s="292"/>
      <c r="S32" s="162"/>
      <c r="T32" s="162"/>
      <c r="U32" s="162"/>
      <c r="V32" s="162"/>
      <c r="W32" s="166"/>
    </row>
    <row r="33" spans="1:23" s="111" customFormat="1" ht="18.75" customHeight="1">
      <c r="A33" s="157"/>
      <c r="B33" s="157"/>
      <c r="C33" s="161"/>
      <c r="D33" s="161"/>
      <c r="E33" s="161"/>
      <c r="F33" s="291"/>
      <c r="G33" s="291"/>
      <c r="H33" s="296"/>
      <c r="I33" s="296"/>
      <c r="J33" s="161"/>
      <c r="K33" s="162"/>
      <c r="L33" s="162"/>
      <c r="M33" s="162"/>
      <c r="N33" s="162"/>
      <c r="O33" s="162"/>
      <c r="P33" s="166"/>
      <c r="Q33" s="233"/>
      <c r="R33" s="292"/>
      <c r="S33" s="162"/>
      <c r="T33" s="162"/>
      <c r="U33" s="162"/>
      <c r="V33" s="162"/>
      <c r="W33" s="166"/>
    </row>
    <row r="34" spans="1:23" s="111" customFormat="1" ht="18.75" customHeight="1">
      <c r="A34" s="157"/>
      <c r="B34" s="157"/>
      <c r="C34" s="161"/>
      <c r="D34" s="161"/>
      <c r="E34" s="161"/>
      <c r="F34" s="291"/>
      <c r="G34" s="291"/>
      <c r="H34" s="296"/>
      <c r="I34" s="296"/>
      <c r="J34" s="161"/>
      <c r="K34" s="162"/>
      <c r="L34" s="162"/>
      <c r="M34" s="162"/>
      <c r="N34" s="162"/>
      <c r="O34" s="162"/>
      <c r="P34" s="166"/>
      <c r="Q34" s="233"/>
      <c r="R34" s="292"/>
      <c r="S34" s="162"/>
      <c r="T34" s="162"/>
      <c r="U34" s="162"/>
      <c r="V34" s="162"/>
      <c r="W34" s="166"/>
    </row>
    <row r="35" spans="1:23" s="111" customFormat="1" ht="18.75" customHeight="1">
      <c r="A35" s="157"/>
      <c r="B35" s="157"/>
      <c r="C35" s="161"/>
      <c r="D35" s="161"/>
      <c r="E35" s="161"/>
      <c r="F35" s="291"/>
      <c r="G35" s="291"/>
      <c r="H35" s="296"/>
      <c r="I35" s="296"/>
      <c r="J35" s="161"/>
      <c r="K35" s="162"/>
      <c r="L35" s="162"/>
      <c r="M35" s="162"/>
      <c r="N35" s="162"/>
      <c r="O35" s="162"/>
      <c r="P35" s="166"/>
      <c r="Q35" s="233"/>
      <c r="R35" s="292"/>
      <c r="S35" s="162"/>
      <c r="T35" s="162"/>
      <c r="U35" s="162"/>
      <c r="V35" s="162"/>
      <c r="W35" s="166"/>
    </row>
    <row r="36" spans="1:23" s="111" customFormat="1" ht="18.75" customHeight="1">
      <c r="A36" s="157"/>
      <c r="B36" s="157"/>
      <c r="C36" s="161"/>
      <c r="D36" s="161"/>
      <c r="E36" s="161"/>
      <c r="F36" s="291"/>
      <c r="G36" s="291"/>
      <c r="H36" s="296"/>
      <c r="I36" s="296"/>
      <c r="J36" s="161"/>
      <c r="K36" s="162"/>
      <c r="L36" s="162"/>
      <c r="M36" s="162"/>
      <c r="N36" s="162"/>
      <c r="O36" s="162"/>
      <c r="P36" s="166"/>
      <c r="Q36" s="233"/>
      <c r="R36" s="292"/>
      <c r="S36" s="162"/>
      <c r="T36" s="162"/>
      <c r="U36" s="162"/>
      <c r="V36" s="162"/>
      <c r="W36" s="166"/>
    </row>
    <row r="37" spans="1:23" s="111" customFormat="1" ht="18.75" customHeight="1">
      <c r="A37" s="157"/>
      <c r="B37" s="157"/>
      <c r="C37" s="161"/>
      <c r="D37" s="161"/>
      <c r="E37" s="161"/>
      <c r="F37" s="291"/>
      <c r="G37" s="291"/>
      <c r="H37" s="296"/>
      <c r="I37" s="296"/>
      <c r="J37" s="161"/>
      <c r="K37" s="162"/>
      <c r="L37" s="162"/>
      <c r="M37" s="162"/>
      <c r="N37" s="162"/>
      <c r="O37" s="162"/>
      <c r="P37" s="166"/>
      <c r="Q37" s="233"/>
      <c r="R37" s="292"/>
      <c r="S37" s="162"/>
      <c r="T37" s="162"/>
      <c r="U37" s="162"/>
      <c r="V37" s="162"/>
      <c r="W37" s="166"/>
    </row>
    <row r="38" spans="1:23" s="111" customFormat="1" ht="18.75" customHeight="1">
      <c r="A38" s="157"/>
      <c r="B38" s="157"/>
      <c r="C38" s="161"/>
      <c r="D38" s="161"/>
      <c r="E38" s="161"/>
      <c r="F38" s="291"/>
      <c r="G38" s="291"/>
      <c r="H38" s="296"/>
      <c r="I38" s="296"/>
      <c r="J38" s="161"/>
      <c r="K38" s="162"/>
      <c r="L38" s="162"/>
      <c r="M38" s="162"/>
      <c r="N38" s="162"/>
      <c r="O38" s="162"/>
      <c r="P38" s="166"/>
      <c r="Q38" s="233"/>
      <c r="R38" s="292"/>
      <c r="S38" s="162"/>
      <c r="T38" s="162"/>
      <c r="U38" s="162"/>
      <c r="V38" s="162"/>
      <c r="W38" s="166"/>
    </row>
    <row r="39" spans="1:23" s="111" customFormat="1" ht="18.75" customHeight="1">
      <c r="A39" s="157"/>
      <c r="B39" s="157"/>
      <c r="C39" s="161"/>
      <c r="D39" s="161"/>
      <c r="E39" s="161"/>
      <c r="F39" s="291"/>
      <c r="G39" s="291"/>
      <c r="H39" s="296"/>
      <c r="I39" s="296"/>
      <c r="J39" s="161"/>
      <c r="K39" s="162"/>
      <c r="L39" s="162"/>
      <c r="M39" s="162"/>
      <c r="N39" s="162"/>
      <c r="O39" s="162"/>
      <c r="P39" s="166"/>
      <c r="Q39" s="233"/>
      <c r="R39" s="292"/>
      <c r="S39" s="162"/>
      <c r="T39" s="162"/>
      <c r="U39" s="162"/>
      <c r="V39" s="162"/>
      <c r="W39" s="166"/>
    </row>
    <row r="40" spans="1:23" s="111" customFormat="1" ht="18.75" customHeight="1">
      <c r="A40" s="157"/>
      <c r="B40" s="157"/>
      <c r="C40" s="161"/>
      <c r="D40" s="161"/>
      <c r="E40" s="161"/>
      <c r="F40" s="291"/>
      <c r="G40" s="291"/>
      <c r="H40" s="296"/>
      <c r="I40" s="296"/>
      <c r="J40" s="161"/>
      <c r="K40" s="162"/>
      <c r="L40" s="162"/>
      <c r="M40" s="162"/>
      <c r="N40" s="162"/>
      <c r="O40" s="162"/>
      <c r="P40" s="166"/>
      <c r="Q40" s="233"/>
      <c r="R40" s="292"/>
      <c r="S40" s="162"/>
      <c r="T40" s="162"/>
      <c r="U40" s="162"/>
      <c r="V40" s="162"/>
      <c r="W40" s="166"/>
    </row>
    <row r="41" spans="1:23" s="111" customFormat="1" ht="18.75" customHeight="1">
      <c r="A41" s="157"/>
      <c r="B41" s="157"/>
      <c r="C41" s="161"/>
      <c r="D41" s="161"/>
      <c r="E41" s="161"/>
      <c r="F41" s="291"/>
      <c r="G41" s="291"/>
      <c r="H41" s="296"/>
      <c r="I41" s="296"/>
      <c r="J41" s="161"/>
      <c r="K41" s="162"/>
      <c r="L41" s="162"/>
      <c r="M41" s="162"/>
      <c r="N41" s="162"/>
      <c r="O41" s="162"/>
      <c r="P41" s="166"/>
      <c r="Q41" s="233"/>
      <c r="R41" s="292"/>
      <c r="S41" s="162"/>
      <c r="T41" s="162"/>
      <c r="U41" s="162"/>
      <c r="V41" s="162"/>
      <c r="W41" s="166"/>
    </row>
    <row r="42" spans="1:23" s="111" customFormat="1" ht="18.75" customHeight="1">
      <c r="A42" s="157"/>
      <c r="B42" s="157"/>
      <c r="C42" s="161"/>
      <c r="D42" s="161"/>
      <c r="E42" s="161"/>
      <c r="F42" s="291"/>
      <c r="G42" s="291"/>
      <c r="H42" s="296"/>
      <c r="I42" s="296"/>
      <c r="J42" s="161"/>
      <c r="K42" s="162"/>
      <c r="L42" s="162"/>
      <c r="M42" s="162"/>
      <c r="N42" s="162"/>
      <c r="O42" s="162"/>
      <c r="P42" s="166"/>
      <c r="Q42" s="233"/>
      <c r="R42" s="292"/>
      <c r="S42" s="162"/>
      <c r="T42" s="162"/>
      <c r="U42" s="162"/>
      <c r="V42" s="162"/>
      <c r="W42" s="166"/>
    </row>
    <row r="43" spans="1:23" s="111" customFormat="1" ht="18.75" customHeight="1">
      <c r="A43" s="157"/>
      <c r="B43" s="157"/>
      <c r="C43" s="161"/>
      <c r="D43" s="161"/>
      <c r="E43" s="161"/>
      <c r="F43" s="291"/>
      <c r="G43" s="291"/>
      <c r="H43" s="296"/>
      <c r="I43" s="296"/>
      <c r="J43" s="161"/>
      <c r="K43" s="162"/>
      <c r="L43" s="162"/>
      <c r="M43" s="162"/>
      <c r="N43" s="162"/>
      <c r="O43" s="162"/>
      <c r="P43" s="166"/>
      <c r="Q43" s="233"/>
      <c r="R43" s="292"/>
      <c r="S43" s="162"/>
      <c r="T43" s="162"/>
      <c r="U43" s="162"/>
      <c r="V43" s="162"/>
      <c r="W43" s="166"/>
    </row>
    <row r="44" spans="1:23" s="111" customFormat="1" ht="18.75" customHeight="1">
      <c r="A44" s="157"/>
      <c r="B44" s="157"/>
      <c r="C44" s="161"/>
      <c r="D44" s="161"/>
      <c r="E44" s="161"/>
      <c r="F44" s="291"/>
      <c r="G44" s="291"/>
      <c r="H44" s="296"/>
      <c r="I44" s="296"/>
      <c r="J44" s="161"/>
      <c r="K44" s="162"/>
      <c r="L44" s="162"/>
      <c r="M44" s="162"/>
      <c r="N44" s="162"/>
      <c r="O44" s="162"/>
      <c r="P44" s="166"/>
      <c r="Q44" s="233"/>
      <c r="R44" s="292"/>
      <c r="S44" s="162"/>
      <c r="T44" s="162"/>
      <c r="U44" s="162"/>
      <c r="V44" s="162"/>
      <c r="W44" s="166"/>
    </row>
    <row r="45" spans="1:23" s="111" customFormat="1" ht="18.75" customHeight="1">
      <c r="A45" s="157"/>
      <c r="B45" s="157"/>
      <c r="C45" s="161"/>
      <c r="D45" s="161"/>
      <c r="E45" s="161"/>
      <c r="F45" s="291"/>
      <c r="G45" s="291"/>
      <c r="H45" s="296"/>
      <c r="I45" s="296"/>
      <c r="J45" s="161"/>
      <c r="K45" s="162"/>
      <c r="L45" s="162"/>
      <c r="M45" s="162"/>
      <c r="N45" s="162"/>
      <c r="O45" s="162"/>
      <c r="P45" s="166"/>
      <c r="Q45" s="233"/>
      <c r="R45" s="292"/>
      <c r="S45" s="162"/>
      <c r="T45" s="162"/>
      <c r="U45" s="162"/>
      <c r="V45" s="162"/>
      <c r="W45" s="166"/>
    </row>
    <row r="46" spans="1:23" s="111" customFormat="1" ht="18.75" customHeight="1">
      <c r="A46" s="157"/>
      <c r="B46" s="157"/>
      <c r="C46" s="161"/>
      <c r="D46" s="161"/>
      <c r="E46" s="161"/>
      <c r="F46" s="291"/>
      <c r="G46" s="291"/>
      <c r="H46" s="296"/>
      <c r="I46" s="296"/>
      <c r="J46" s="161"/>
      <c r="K46" s="162"/>
      <c r="L46" s="162"/>
      <c r="M46" s="162"/>
      <c r="N46" s="162"/>
      <c r="O46" s="162"/>
      <c r="P46" s="166"/>
      <c r="Q46" s="233"/>
      <c r="R46" s="292"/>
      <c r="S46" s="162"/>
      <c r="T46" s="162"/>
      <c r="U46" s="162"/>
      <c r="V46" s="162"/>
      <c r="W46" s="166"/>
    </row>
    <row r="47" spans="1:23" s="111" customFormat="1" ht="18.75" customHeight="1">
      <c r="A47" s="157"/>
      <c r="B47" s="157"/>
      <c r="C47" s="161"/>
      <c r="D47" s="161"/>
      <c r="E47" s="161"/>
      <c r="F47" s="291"/>
      <c r="G47" s="291"/>
      <c r="H47" s="296"/>
      <c r="I47" s="296"/>
      <c r="J47" s="161"/>
      <c r="K47" s="162"/>
      <c r="L47" s="162"/>
      <c r="M47" s="162"/>
      <c r="N47" s="162"/>
      <c r="O47" s="162"/>
      <c r="P47" s="166"/>
      <c r="Q47" s="233"/>
      <c r="R47" s="292"/>
      <c r="S47" s="162"/>
      <c r="T47" s="162"/>
      <c r="U47" s="162"/>
      <c r="V47" s="162"/>
      <c r="W47" s="166"/>
    </row>
    <row r="48" spans="1:23" s="111" customFormat="1" ht="18.75" customHeight="1">
      <c r="A48" s="157"/>
      <c r="B48" s="157"/>
      <c r="C48" s="161"/>
      <c r="D48" s="161"/>
      <c r="E48" s="161"/>
      <c r="F48" s="291"/>
      <c r="G48" s="291"/>
      <c r="H48" s="296"/>
      <c r="I48" s="296"/>
      <c r="J48" s="161"/>
      <c r="K48" s="162"/>
      <c r="L48" s="162"/>
      <c r="M48" s="162"/>
      <c r="N48" s="162"/>
      <c r="O48" s="162"/>
      <c r="P48" s="166"/>
      <c r="Q48" s="233"/>
      <c r="R48" s="292"/>
      <c r="S48" s="162"/>
      <c r="T48" s="162"/>
      <c r="U48" s="162"/>
      <c r="V48" s="162"/>
      <c r="W48" s="166"/>
    </row>
    <row r="49" spans="1:23" s="111" customFormat="1" ht="18.75" customHeight="1">
      <c r="A49" s="157"/>
      <c r="B49" s="157"/>
      <c r="C49" s="161"/>
      <c r="D49" s="161"/>
      <c r="E49" s="161"/>
      <c r="F49" s="291"/>
      <c r="G49" s="291"/>
      <c r="H49" s="296"/>
      <c r="I49" s="296"/>
      <c r="J49" s="161"/>
      <c r="K49" s="162"/>
      <c r="L49" s="162"/>
      <c r="M49" s="162"/>
      <c r="N49" s="162"/>
      <c r="O49" s="162"/>
      <c r="P49" s="166"/>
      <c r="Q49" s="233"/>
      <c r="R49" s="292"/>
      <c r="S49" s="162"/>
      <c r="T49" s="162"/>
      <c r="U49" s="162"/>
      <c r="V49" s="162"/>
      <c r="W49" s="166"/>
    </row>
    <row r="50" spans="1:23" s="111" customFormat="1" ht="18.75" customHeight="1">
      <c r="A50" s="157"/>
      <c r="B50" s="157"/>
      <c r="C50" s="161"/>
      <c r="D50" s="161"/>
      <c r="E50" s="161"/>
      <c r="F50" s="291"/>
      <c r="G50" s="291"/>
      <c r="H50" s="296"/>
      <c r="I50" s="296"/>
      <c r="J50" s="161"/>
      <c r="K50" s="162"/>
      <c r="L50" s="162"/>
      <c r="M50" s="162"/>
      <c r="N50" s="162"/>
      <c r="O50" s="162"/>
      <c r="P50" s="166"/>
      <c r="Q50" s="233"/>
      <c r="R50" s="292"/>
      <c r="S50" s="162"/>
      <c r="T50" s="162"/>
      <c r="U50" s="162"/>
      <c r="V50" s="162"/>
      <c r="W50" s="166"/>
    </row>
    <row r="51" spans="1:23" s="111" customFormat="1" ht="18.75" customHeight="1">
      <c r="A51" s="157"/>
      <c r="B51" s="157"/>
      <c r="C51" s="161"/>
      <c r="D51" s="161"/>
      <c r="E51" s="161"/>
      <c r="F51" s="291"/>
      <c r="G51" s="291"/>
      <c r="H51" s="296"/>
      <c r="I51" s="296"/>
      <c r="J51" s="161"/>
      <c r="K51" s="162"/>
      <c r="L51" s="162"/>
      <c r="M51" s="162"/>
      <c r="N51" s="162"/>
      <c r="O51" s="162"/>
      <c r="P51" s="166"/>
      <c r="Q51" s="233"/>
      <c r="R51" s="292"/>
      <c r="S51" s="162"/>
      <c r="T51" s="162"/>
      <c r="U51" s="162"/>
      <c r="V51" s="162"/>
      <c r="W51" s="166"/>
    </row>
    <row r="52" spans="1:23" s="111" customFormat="1" ht="18.75" customHeight="1">
      <c r="A52" s="157"/>
      <c r="B52" s="157"/>
      <c r="C52" s="161"/>
      <c r="D52" s="161"/>
      <c r="E52" s="161"/>
      <c r="F52" s="291"/>
      <c r="G52" s="291"/>
      <c r="H52" s="296"/>
      <c r="I52" s="296"/>
      <c r="J52" s="161"/>
      <c r="K52" s="162"/>
      <c r="L52" s="162"/>
      <c r="M52" s="162"/>
      <c r="N52" s="162"/>
      <c r="O52" s="162"/>
      <c r="P52" s="166"/>
      <c r="Q52" s="233"/>
      <c r="R52" s="292"/>
      <c r="S52" s="162"/>
      <c r="T52" s="162"/>
      <c r="U52" s="162"/>
      <c r="V52" s="162"/>
      <c r="W52" s="166"/>
    </row>
    <row r="53" spans="1:23" s="111" customFormat="1" ht="18.75" customHeight="1">
      <c r="A53" s="157"/>
      <c r="B53" s="157"/>
      <c r="C53" s="161"/>
      <c r="D53" s="161"/>
      <c r="E53" s="161"/>
      <c r="F53" s="291"/>
      <c r="G53" s="291"/>
      <c r="H53" s="296"/>
      <c r="I53" s="296"/>
      <c r="J53" s="161"/>
      <c r="K53" s="162"/>
      <c r="L53" s="162"/>
      <c r="M53" s="162"/>
      <c r="N53" s="162"/>
      <c r="O53" s="162"/>
      <c r="P53" s="166"/>
      <c r="Q53" s="233"/>
      <c r="R53" s="292"/>
      <c r="S53" s="162"/>
      <c r="T53" s="162"/>
      <c r="U53" s="162"/>
      <c r="V53" s="162"/>
      <c r="W53" s="166"/>
    </row>
    <row r="54" spans="1:23" s="111" customFormat="1" ht="18.75" customHeight="1">
      <c r="A54" s="157"/>
      <c r="B54" s="157"/>
      <c r="C54" s="161"/>
      <c r="D54" s="161"/>
      <c r="E54" s="161"/>
      <c r="F54" s="291"/>
      <c r="G54" s="291"/>
      <c r="H54" s="296"/>
      <c r="I54" s="296"/>
      <c r="J54" s="161"/>
      <c r="K54" s="162"/>
      <c r="L54" s="162"/>
      <c r="M54" s="162"/>
      <c r="N54" s="162"/>
      <c r="O54" s="162"/>
      <c r="P54" s="166"/>
      <c r="Q54" s="233"/>
      <c r="R54" s="292"/>
      <c r="S54" s="162"/>
      <c r="T54" s="162"/>
      <c r="U54" s="162"/>
      <c r="V54" s="162"/>
      <c r="W54" s="166"/>
    </row>
    <row r="55" spans="1:23" s="111" customFormat="1" ht="18.75" customHeight="1">
      <c r="A55" s="157"/>
      <c r="B55" s="157"/>
      <c r="C55" s="161"/>
      <c r="D55" s="161"/>
      <c r="E55" s="161"/>
      <c r="F55" s="291"/>
      <c r="G55" s="291"/>
      <c r="H55" s="296"/>
      <c r="I55" s="296"/>
      <c r="J55" s="161"/>
      <c r="K55" s="162"/>
      <c r="L55" s="162"/>
      <c r="M55" s="162"/>
      <c r="N55" s="162"/>
      <c r="O55" s="162"/>
      <c r="P55" s="166"/>
      <c r="Q55" s="233"/>
      <c r="R55" s="292"/>
      <c r="S55" s="162"/>
      <c r="T55" s="162"/>
      <c r="U55" s="162"/>
      <c r="V55" s="162"/>
      <c r="W55" s="166"/>
    </row>
    <row r="56" spans="1:23" s="111" customFormat="1" ht="18.75" customHeight="1">
      <c r="A56" s="157"/>
      <c r="B56" s="157"/>
      <c r="C56" s="161"/>
      <c r="D56" s="161"/>
      <c r="E56" s="161"/>
      <c r="F56" s="291"/>
      <c r="G56" s="291"/>
      <c r="H56" s="296"/>
      <c r="I56" s="296"/>
      <c r="J56" s="161"/>
      <c r="K56" s="162"/>
      <c r="L56" s="162"/>
      <c r="M56" s="162"/>
      <c r="N56" s="162"/>
      <c r="O56" s="162"/>
      <c r="P56" s="166"/>
      <c r="Q56" s="233"/>
      <c r="R56" s="292"/>
      <c r="S56" s="162"/>
      <c r="T56" s="162"/>
      <c r="U56" s="162"/>
      <c r="V56" s="162"/>
      <c r="W56" s="166"/>
    </row>
    <row r="57" spans="1:23" s="111" customFormat="1" ht="18.75" customHeight="1">
      <c r="A57" s="157"/>
      <c r="B57" s="157"/>
      <c r="C57" s="161"/>
      <c r="D57" s="161"/>
      <c r="E57" s="161"/>
      <c r="F57" s="291"/>
      <c r="G57" s="291"/>
      <c r="H57" s="296"/>
      <c r="I57" s="296"/>
      <c r="J57" s="161"/>
      <c r="K57" s="162"/>
      <c r="L57" s="162"/>
      <c r="M57" s="162"/>
      <c r="N57" s="162"/>
      <c r="O57" s="162"/>
      <c r="P57" s="166"/>
      <c r="Q57" s="233"/>
      <c r="R57" s="292"/>
      <c r="S57" s="162"/>
      <c r="T57" s="162"/>
      <c r="U57" s="162"/>
      <c r="V57" s="162"/>
      <c r="W57" s="166"/>
    </row>
    <row r="58" spans="1:23" s="111" customFormat="1" ht="18.75" customHeight="1">
      <c r="A58" s="157"/>
      <c r="B58" s="157"/>
      <c r="C58" s="161"/>
      <c r="D58" s="161"/>
      <c r="E58" s="161"/>
      <c r="F58" s="291"/>
      <c r="G58" s="291"/>
      <c r="H58" s="296"/>
      <c r="I58" s="296"/>
      <c r="J58" s="161"/>
      <c r="K58" s="162"/>
      <c r="L58" s="162"/>
      <c r="M58" s="162"/>
      <c r="N58" s="162"/>
      <c r="O58" s="162"/>
      <c r="P58" s="166"/>
      <c r="Q58" s="233"/>
      <c r="R58" s="292"/>
      <c r="S58" s="162"/>
      <c r="T58" s="162"/>
      <c r="U58" s="162"/>
      <c r="V58" s="162"/>
      <c r="W58" s="166"/>
    </row>
    <row r="59" spans="1:23" s="111" customFormat="1" ht="18.75" customHeight="1">
      <c r="A59" s="157"/>
      <c r="B59" s="157"/>
      <c r="C59" s="161"/>
      <c r="D59" s="161"/>
      <c r="E59" s="161"/>
      <c r="F59" s="291"/>
      <c r="G59" s="291"/>
      <c r="H59" s="296"/>
      <c r="I59" s="296"/>
      <c r="J59" s="161"/>
      <c r="K59" s="162"/>
      <c r="L59" s="162"/>
      <c r="M59" s="162"/>
      <c r="N59" s="162"/>
      <c r="O59" s="162"/>
      <c r="P59" s="166"/>
      <c r="Q59" s="233"/>
      <c r="R59" s="292"/>
      <c r="S59" s="162"/>
      <c r="T59" s="162"/>
      <c r="U59" s="162"/>
      <c r="V59" s="162"/>
      <c r="W59" s="166"/>
    </row>
    <row r="60" spans="1:23" s="111" customFormat="1" ht="18.75" customHeight="1">
      <c r="A60" s="157"/>
      <c r="B60" s="157"/>
      <c r="C60" s="161"/>
      <c r="D60" s="161"/>
      <c r="E60" s="161"/>
      <c r="F60" s="291"/>
      <c r="G60" s="291"/>
      <c r="H60" s="296"/>
      <c r="I60" s="296"/>
      <c r="J60" s="161"/>
      <c r="K60" s="162"/>
      <c r="L60" s="162"/>
      <c r="M60" s="162"/>
      <c r="N60" s="162"/>
      <c r="O60" s="162"/>
      <c r="P60" s="166"/>
      <c r="Q60" s="233"/>
      <c r="R60" s="292"/>
      <c r="S60" s="162"/>
      <c r="T60" s="162"/>
      <c r="U60" s="162"/>
      <c r="V60" s="162"/>
      <c r="W60" s="166"/>
    </row>
    <row r="61" spans="1:23" s="111" customFormat="1" ht="18.75" customHeight="1">
      <c r="A61" s="157"/>
      <c r="B61" s="157"/>
      <c r="C61" s="161"/>
      <c r="D61" s="161"/>
      <c r="E61" s="161"/>
      <c r="F61" s="291"/>
      <c r="G61" s="291"/>
      <c r="H61" s="296"/>
      <c r="I61" s="296"/>
      <c r="J61" s="161"/>
      <c r="K61" s="162"/>
      <c r="L61" s="162"/>
      <c r="M61" s="162"/>
      <c r="N61" s="162"/>
      <c r="O61" s="162"/>
      <c r="P61" s="166"/>
      <c r="Q61" s="233"/>
      <c r="R61" s="292"/>
      <c r="S61" s="162"/>
      <c r="T61" s="162"/>
      <c r="U61" s="162"/>
      <c r="V61" s="162"/>
      <c r="W61" s="166"/>
    </row>
    <row r="62" spans="1:23" s="111" customFormat="1" ht="18.75" customHeight="1">
      <c r="A62" s="157"/>
      <c r="B62" s="157"/>
      <c r="C62" s="161"/>
      <c r="D62" s="161"/>
      <c r="E62" s="161"/>
      <c r="F62" s="291"/>
      <c r="G62" s="291"/>
      <c r="H62" s="296"/>
      <c r="I62" s="296"/>
      <c r="J62" s="161"/>
      <c r="K62" s="162"/>
      <c r="L62" s="162"/>
      <c r="M62" s="162"/>
      <c r="N62" s="162"/>
      <c r="O62" s="162"/>
      <c r="P62" s="166"/>
      <c r="Q62" s="233"/>
      <c r="R62" s="292"/>
      <c r="S62" s="162"/>
      <c r="T62" s="162"/>
      <c r="U62" s="162"/>
      <c r="V62" s="162"/>
      <c r="W62" s="166"/>
    </row>
    <row r="63" spans="1:23" s="111" customFormat="1" ht="18.75" customHeight="1">
      <c r="A63" s="157"/>
      <c r="B63" s="157"/>
      <c r="C63" s="161"/>
      <c r="D63" s="161"/>
      <c r="E63" s="161"/>
      <c r="F63" s="291"/>
      <c r="G63" s="291"/>
      <c r="H63" s="296"/>
      <c r="I63" s="296"/>
      <c r="J63" s="161"/>
      <c r="K63" s="162"/>
      <c r="L63" s="162"/>
      <c r="M63" s="162"/>
      <c r="N63" s="162"/>
      <c r="O63" s="162"/>
      <c r="P63" s="166"/>
      <c r="Q63" s="233"/>
      <c r="R63" s="292"/>
      <c r="S63" s="162"/>
      <c r="T63" s="162"/>
      <c r="U63" s="162"/>
      <c r="V63" s="162"/>
      <c r="W63" s="166"/>
    </row>
    <row r="64" spans="1:23" s="111" customFormat="1" ht="18.75" customHeight="1">
      <c r="A64" s="157"/>
      <c r="B64" s="157"/>
      <c r="C64" s="161"/>
      <c r="D64" s="161"/>
      <c r="E64" s="161"/>
      <c r="F64" s="291"/>
      <c r="G64" s="291"/>
      <c r="H64" s="296"/>
      <c r="I64" s="296"/>
      <c r="J64" s="161"/>
      <c r="K64" s="162"/>
      <c r="L64" s="162"/>
      <c r="M64" s="162"/>
      <c r="N64" s="162"/>
      <c r="O64" s="162"/>
      <c r="P64" s="166"/>
      <c r="Q64" s="233"/>
      <c r="R64" s="292"/>
      <c r="S64" s="162"/>
      <c r="T64" s="162"/>
      <c r="U64" s="162"/>
      <c r="V64" s="162"/>
      <c r="W64" s="166"/>
    </row>
    <row r="65" spans="1:23" s="111" customFormat="1" ht="18.75" customHeight="1">
      <c r="A65" s="157"/>
      <c r="B65" s="157"/>
      <c r="C65" s="161"/>
      <c r="D65" s="161"/>
      <c r="E65" s="161"/>
      <c r="F65" s="291"/>
      <c r="G65" s="291"/>
      <c r="H65" s="296"/>
      <c r="I65" s="296"/>
      <c r="J65" s="161"/>
      <c r="K65" s="162"/>
      <c r="L65" s="162"/>
      <c r="M65" s="162"/>
      <c r="N65" s="162"/>
      <c r="O65" s="162"/>
      <c r="P65" s="166"/>
      <c r="Q65" s="233"/>
      <c r="R65" s="292"/>
      <c r="S65" s="162"/>
      <c r="T65" s="162"/>
      <c r="U65" s="162"/>
      <c r="V65" s="162"/>
      <c r="W65" s="166"/>
    </row>
    <row r="66" spans="1:23" s="111" customFormat="1" ht="18.75" customHeight="1">
      <c r="A66" s="157"/>
      <c r="B66" s="157"/>
      <c r="C66" s="161"/>
      <c r="D66" s="161"/>
      <c r="E66" s="161"/>
      <c r="F66" s="291"/>
      <c r="G66" s="291"/>
      <c r="H66" s="296"/>
      <c r="I66" s="296"/>
      <c r="J66" s="161"/>
      <c r="K66" s="162"/>
      <c r="L66" s="162"/>
      <c r="M66" s="162"/>
      <c r="N66" s="162"/>
      <c r="O66" s="162"/>
      <c r="P66" s="166"/>
      <c r="Q66" s="233"/>
      <c r="R66" s="292"/>
      <c r="S66" s="162"/>
      <c r="T66" s="162"/>
      <c r="U66" s="162"/>
      <c r="V66" s="162"/>
      <c r="W66" s="166"/>
    </row>
    <row r="67" spans="1:23" s="111" customFormat="1" ht="18.75" customHeight="1">
      <c r="A67" s="157"/>
      <c r="B67" s="157"/>
      <c r="C67" s="161"/>
      <c r="D67" s="161"/>
      <c r="E67" s="161"/>
      <c r="F67" s="291"/>
      <c r="G67" s="291"/>
      <c r="H67" s="296"/>
      <c r="I67" s="296"/>
      <c r="J67" s="161"/>
      <c r="K67" s="162"/>
      <c r="L67" s="162"/>
      <c r="M67" s="162"/>
      <c r="N67" s="162"/>
      <c r="O67" s="162"/>
      <c r="P67" s="166"/>
      <c r="Q67" s="233"/>
      <c r="R67" s="292"/>
      <c r="S67" s="162"/>
      <c r="T67" s="162"/>
      <c r="U67" s="162"/>
      <c r="V67" s="162"/>
      <c r="W67" s="166"/>
    </row>
    <row r="68" spans="1:23" s="111" customFormat="1" ht="18.75" customHeight="1">
      <c r="A68" s="157"/>
      <c r="B68" s="157"/>
      <c r="C68" s="161"/>
      <c r="D68" s="161"/>
      <c r="E68" s="161"/>
      <c r="F68" s="291"/>
      <c r="G68" s="291"/>
      <c r="H68" s="296"/>
      <c r="I68" s="296"/>
      <c r="J68" s="161"/>
      <c r="K68" s="162"/>
      <c r="L68" s="162"/>
      <c r="M68" s="162"/>
      <c r="N68" s="162"/>
      <c r="O68" s="162"/>
      <c r="P68" s="166"/>
      <c r="Q68" s="233"/>
      <c r="R68" s="292"/>
      <c r="S68" s="162"/>
      <c r="T68" s="162"/>
      <c r="U68" s="162"/>
      <c r="V68" s="162"/>
      <c r="W68" s="166"/>
    </row>
    <row r="69" spans="1:23" s="111" customFormat="1" ht="18.75" customHeight="1">
      <c r="A69" s="157"/>
      <c r="B69" s="157"/>
      <c r="C69" s="161"/>
      <c r="D69" s="161"/>
      <c r="E69" s="161"/>
      <c r="F69" s="291"/>
      <c r="G69" s="291"/>
      <c r="H69" s="296"/>
      <c r="I69" s="296"/>
      <c r="J69" s="161"/>
      <c r="K69" s="162"/>
      <c r="L69" s="162"/>
      <c r="M69" s="162"/>
      <c r="N69" s="162"/>
      <c r="O69" s="162"/>
      <c r="P69" s="166"/>
      <c r="Q69" s="233"/>
      <c r="R69" s="292"/>
      <c r="S69" s="162"/>
      <c r="T69" s="162"/>
      <c r="U69" s="162"/>
      <c r="V69" s="162"/>
      <c r="W69" s="166"/>
    </row>
    <row r="70" spans="1:23" s="111" customFormat="1" ht="18.75" customHeight="1">
      <c r="A70" s="157"/>
      <c r="B70" s="157"/>
      <c r="C70" s="161"/>
      <c r="D70" s="161"/>
      <c r="E70" s="161"/>
      <c r="F70" s="291"/>
      <c r="G70" s="291"/>
      <c r="H70" s="296"/>
      <c r="I70" s="296"/>
      <c r="J70" s="161"/>
      <c r="K70" s="162"/>
      <c r="L70" s="162"/>
      <c r="M70" s="162"/>
      <c r="N70" s="162"/>
      <c r="O70" s="162"/>
      <c r="P70" s="166"/>
      <c r="Q70" s="233"/>
      <c r="R70" s="292"/>
      <c r="S70" s="162"/>
      <c r="T70" s="162"/>
      <c r="U70" s="162"/>
      <c r="V70" s="162"/>
      <c r="W70" s="166"/>
    </row>
    <row r="71" spans="1:23" s="111" customFormat="1" ht="18.75" customHeight="1">
      <c r="A71" s="157"/>
      <c r="B71" s="157"/>
      <c r="C71" s="161"/>
      <c r="D71" s="161"/>
      <c r="E71" s="161"/>
      <c r="F71" s="291"/>
      <c r="G71" s="291"/>
      <c r="H71" s="296"/>
      <c r="I71" s="296"/>
      <c r="J71" s="161"/>
      <c r="K71" s="162"/>
      <c r="L71" s="162"/>
      <c r="M71" s="162"/>
      <c r="N71" s="162"/>
      <c r="O71" s="162"/>
      <c r="P71" s="166"/>
      <c r="Q71" s="233"/>
      <c r="R71" s="292"/>
      <c r="S71" s="162"/>
      <c r="T71" s="162"/>
      <c r="U71" s="162"/>
      <c r="V71" s="162"/>
      <c r="W71" s="166"/>
    </row>
    <row r="72" spans="1:23" s="111" customFormat="1" ht="18.75" customHeight="1">
      <c r="A72" s="157"/>
      <c r="B72" s="157"/>
      <c r="C72" s="161"/>
      <c r="D72" s="161"/>
      <c r="E72" s="161"/>
      <c r="F72" s="291"/>
      <c r="G72" s="291"/>
      <c r="H72" s="296"/>
      <c r="I72" s="296"/>
      <c r="J72" s="161"/>
      <c r="K72" s="162"/>
      <c r="L72" s="162"/>
      <c r="M72" s="162"/>
      <c r="N72" s="162"/>
      <c r="O72" s="162"/>
      <c r="P72" s="166"/>
      <c r="Q72" s="233"/>
      <c r="R72" s="292"/>
      <c r="S72" s="162"/>
      <c r="T72" s="162"/>
      <c r="U72" s="162"/>
      <c r="V72" s="162"/>
      <c r="W72" s="166"/>
    </row>
    <row r="73" spans="1:23" s="111" customFormat="1" ht="18.75" customHeight="1">
      <c r="A73" s="157"/>
      <c r="B73" s="157"/>
      <c r="C73" s="161"/>
      <c r="D73" s="161"/>
      <c r="E73" s="161"/>
      <c r="F73" s="291"/>
      <c r="G73" s="291"/>
      <c r="H73" s="296"/>
      <c r="I73" s="296"/>
      <c r="J73" s="161"/>
      <c r="K73" s="162"/>
      <c r="L73" s="162"/>
      <c r="M73" s="162"/>
      <c r="N73" s="162"/>
      <c r="O73" s="162"/>
      <c r="P73" s="166"/>
      <c r="Q73" s="233"/>
      <c r="R73" s="292"/>
      <c r="S73" s="162"/>
      <c r="T73" s="162"/>
      <c r="U73" s="162"/>
      <c r="V73" s="162"/>
      <c r="W73" s="166"/>
    </row>
    <row r="74" spans="1:23" s="111" customFormat="1" ht="18.75" customHeight="1">
      <c r="A74" s="157"/>
      <c r="B74" s="157"/>
      <c r="C74" s="161"/>
      <c r="D74" s="161"/>
      <c r="E74" s="161"/>
      <c r="F74" s="291"/>
      <c r="G74" s="291"/>
      <c r="H74" s="296"/>
      <c r="I74" s="296"/>
      <c r="J74" s="161"/>
      <c r="K74" s="162"/>
      <c r="L74" s="162"/>
      <c r="M74" s="162"/>
      <c r="N74" s="162"/>
      <c r="O74" s="162"/>
      <c r="P74" s="166"/>
      <c r="Q74" s="233"/>
      <c r="R74" s="292"/>
      <c r="S74" s="162"/>
      <c r="T74" s="162"/>
      <c r="U74" s="162"/>
      <c r="V74" s="162"/>
      <c r="W74" s="166"/>
    </row>
    <row r="75" spans="1:23" s="111" customFormat="1" ht="18.75" customHeight="1">
      <c r="A75" s="157"/>
      <c r="B75" s="157"/>
      <c r="C75" s="161"/>
      <c r="D75" s="161"/>
      <c r="E75" s="161"/>
      <c r="F75" s="291"/>
      <c r="G75" s="291"/>
      <c r="H75" s="296"/>
      <c r="I75" s="296"/>
      <c r="J75" s="161"/>
      <c r="K75" s="162"/>
      <c r="L75" s="162"/>
      <c r="M75" s="162"/>
      <c r="N75" s="162"/>
      <c r="O75" s="162"/>
      <c r="P75" s="166"/>
      <c r="Q75" s="233"/>
      <c r="R75" s="292"/>
      <c r="S75" s="162"/>
      <c r="T75" s="162"/>
      <c r="U75" s="162"/>
      <c r="V75" s="162"/>
      <c r="W75" s="166"/>
    </row>
    <row r="76" spans="1:23" s="111" customFormat="1" ht="18.75" customHeight="1">
      <c r="A76" s="157"/>
      <c r="B76" s="157"/>
      <c r="C76" s="161"/>
      <c r="D76" s="161"/>
      <c r="E76" s="161"/>
      <c r="F76" s="291"/>
      <c r="G76" s="291"/>
      <c r="H76" s="296"/>
      <c r="I76" s="296"/>
      <c r="J76" s="161"/>
      <c r="K76" s="162"/>
      <c r="L76" s="162"/>
      <c r="M76" s="162"/>
      <c r="N76" s="162"/>
      <c r="O76" s="162"/>
      <c r="P76" s="166"/>
      <c r="Q76" s="233"/>
      <c r="R76" s="292"/>
      <c r="S76" s="162"/>
      <c r="T76" s="162"/>
      <c r="U76" s="162"/>
      <c r="V76" s="162"/>
      <c r="W76" s="166"/>
    </row>
    <row r="77" spans="1:23" s="111" customFormat="1" ht="18.75" customHeight="1">
      <c r="A77" s="157"/>
      <c r="B77" s="157"/>
      <c r="C77" s="161"/>
      <c r="D77" s="161"/>
      <c r="E77" s="161"/>
      <c r="F77" s="291"/>
      <c r="G77" s="291"/>
      <c r="H77" s="296"/>
      <c r="I77" s="296"/>
      <c r="J77" s="161"/>
      <c r="K77" s="162"/>
      <c r="L77" s="162"/>
      <c r="M77" s="162"/>
      <c r="N77" s="162"/>
      <c r="O77" s="162"/>
      <c r="P77" s="166"/>
      <c r="Q77" s="233"/>
      <c r="R77" s="292"/>
      <c r="S77" s="162"/>
      <c r="T77" s="162"/>
      <c r="U77" s="162"/>
      <c r="V77" s="162"/>
      <c r="W77" s="166"/>
    </row>
    <row r="78" spans="1:23" s="111" customFormat="1" ht="18.75" customHeight="1">
      <c r="A78" s="157"/>
      <c r="B78" s="157"/>
      <c r="C78" s="161"/>
      <c r="D78" s="161"/>
      <c r="E78" s="161"/>
      <c r="F78" s="291"/>
      <c r="G78" s="291"/>
      <c r="H78" s="296"/>
      <c r="I78" s="296"/>
      <c r="J78" s="161"/>
      <c r="K78" s="162"/>
      <c r="L78" s="162"/>
      <c r="M78" s="162"/>
      <c r="N78" s="162"/>
      <c r="O78" s="162"/>
      <c r="P78" s="166"/>
      <c r="Q78" s="233"/>
      <c r="R78" s="292"/>
      <c r="S78" s="162"/>
      <c r="T78" s="162"/>
      <c r="U78" s="162"/>
      <c r="V78" s="162"/>
      <c r="W78" s="166"/>
    </row>
    <row r="79" spans="1:23" s="111" customFormat="1" ht="18.75" customHeight="1">
      <c r="A79" s="157"/>
      <c r="B79" s="157"/>
      <c r="C79" s="161"/>
      <c r="D79" s="161"/>
      <c r="E79" s="161"/>
      <c r="F79" s="291"/>
      <c r="G79" s="291"/>
      <c r="H79" s="296"/>
      <c r="I79" s="296"/>
      <c r="J79" s="161"/>
      <c r="K79" s="162"/>
      <c r="L79" s="162"/>
      <c r="M79" s="162"/>
      <c r="N79" s="162"/>
      <c r="O79" s="162"/>
      <c r="P79" s="166"/>
      <c r="Q79" s="233"/>
      <c r="R79" s="292"/>
      <c r="S79" s="162"/>
      <c r="T79" s="162"/>
      <c r="U79" s="162"/>
      <c r="V79" s="162"/>
      <c r="W79" s="166"/>
    </row>
    <row r="80" spans="1:23" s="111" customFormat="1" ht="18.75" customHeight="1">
      <c r="A80" s="157"/>
      <c r="B80" s="157"/>
      <c r="C80" s="161"/>
      <c r="D80" s="161"/>
      <c r="E80" s="161"/>
      <c r="F80" s="291"/>
      <c r="G80" s="291"/>
      <c r="H80" s="296"/>
      <c r="I80" s="296"/>
      <c r="J80" s="161"/>
      <c r="K80" s="162"/>
      <c r="L80" s="162"/>
      <c r="M80" s="162"/>
      <c r="N80" s="162"/>
      <c r="O80" s="162"/>
      <c r="P80" s="166"/>
      <c r="Q80" s="233"/>
      <c r="R80" s="292"/>
      <c r="S80" s="162"/>
      <c r="T80" s="162"/>
      <c r="U80" s="162"/>
      <c r="V80" s="162"/>
      <c r="W80" s="166"/>
    </row>
    <row r="81" spans="1:23" s="111" customFormat="1" ht="18.75" customHeight="1">
      <c r="A81" s="157"/>
      <c r="B81" s="157"/>
      <c r="C81" s="161"/>
      <c r="D81" s="161"/>
      <c r="E81" s="161"/>
      <c r="F81" s="291"/>
      <c r="G81" s="291"/>
      <c r="H81" s="296"/>
      <c r="I81" s="296"/>
      <c r="J81" s="161"/>
      <c r="K81" s="162"/>
      <c r="L81" s="162"/>
      <c r="M81" s="162"/>
      <c r="N81" s="162"/>
      <c r="O81" s="162"/>
      <c r="P81" s="166"/>
      <c r="Q81" s="233"/>
      <c r="R81" s="292"/>
      <c r="S81" s="162"/>
      <c r="T81" s="162"/>
      <c r="U81" s="162"/>
      <c r="V81" s="162"/>
      <c r="W81" s="166"/>
    </row>
    <row r="82" spans="3:25" s="102" customFormat="1" ht="18.75" customHeight="1">
      <c r="C82" s="234"/>
      <c r="D82" s="234"/>
      <c r="E82" s="234"/>
      <c r="F82" s="234"/>
      <c r="Y82" s="169"/>
    </row>
    <row r="83" ht="18.75" customHeight="1"/>
    <row r="84" ht="18.75" customHeight="1"/>
  </sheetData>
  <sheetProtection password="C5A1" sheet="1" insertRows="0"/>
  <mergeCells count="462">
    <mergeCell ref="A1:J1"/>
    <mergeCell ref="K1:N1"/>
    <mergeCell ref="P1:W1"/>
    <mergeCell ref="A2:J2"/>
    <mergeCell ref="M2:R2"/>
    <mergeCell ref="S2:T2"/>
    <mergeCell ref="U2:W2"/>
    <mergeCell ref="Y2:AJ2"/>
    <mergeCell ref="AK2:AL2"/>
    <mergeCell ref="AM2:AN2"/>
    <mergeCell ref="AO2:AV2"/>
    <mergeCell ref="A4:O4"/>
    <mergeCell ref="P4:W4"/>
    <mergeCell ref="A5:C5"/>
    <mergeCell ref="D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4"/>
    <mergeCell ref="C12:C14"/>
    <mergeCell ref="D12:E14"/>
    <mergeCell ref="F12:G14"/>
    <mergeCell ref="H12:I14"/>
    <mergeCell ref="J12:O12"/>
    <mergeCell ref="P12:P14"/>
    <mergeCell ref="Q12:Q14"/>
    <mergeCell ref="R12:R14"/>
    <mergeCell ref="S12:W12"/>
    <mergeCell ref="J13:O13"/>
    <mergeCell ref="S13:S14"/>
    <mergeCell ref="T13:T14"/>
    <mergeCell ref="U13:U14"/>
    <mergeCell ref="V13:V14"/>
    <mergeCell ref="W13:W14"/>
    <mergeCell ref="L14:M14"/>
    <mergeCell ref="N14:O14"/>
    <mergeCell ref="A15:B15"/>
    <mergeCell ref="D15:E15"/>
    <mergeCell ref="F15:G15"/>
    <mergeCell ref="H15:I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 ref="A37:B37"/>
    <mergeCell ref="D37:E37"/>
    <mergeCell ref="F37:G37"/>
    <mergeCell ref="H37:I37"/>
    <mergeCell ref="L37:M37"/>
    <mergeCell ref="N37:O37"/>
    <mergeCell ref="A38:B38"/>
    <mergeCell ref="D38:E38"/>
    <mergeCell ref="F38:G38"/>
    <mergeCell ref="H38:I38"/>
    <mergeCell ref="L38:M38"/>
    <mergeCell ref="N38:O38"/>
    <mergeCell ref="A39:B39"/>
    <mergeCell ref="D39:E39"/>
    <mergeCell ref="F39:G39"/>
    <mergeCell ref="H39:I39"/>
    <mergeCell ref="L39:M39"/>
    <mergeCell ref="N39:O39"/>
    <mergeCell ref="A40:B40"/>
    <mergeCell ref="D40:E40"/>
    <mergeCell ref="F40:G40"/>
    <mergeCell ref="H40:I40"/>
    <mergeCell ref="L40:M40"/>
    <mergeCell ref="N40:O40"/>
    <mergeCell ref="A41:B41"/>
    <mergeCell ref="D41:E41"/>
    <mergeCell ref="F41:G41"/>
    <mergeCell ref="H41:I41"/>
    <mergeCell ref="L41:M41"/>
    <mergeCell ref="N41:O41"/>
    <mergeCell ref="A42:B42"/>
    <mergeCell ref="D42:E42"/>
    <mergeCell ref="F42:G42"/>
    <mergeCell ref="H42:I42"/>
    <mergeCell ref="L42:M42"/>
    <mergeCell ref="N42:O42"/>
    <mergeCell ref="A43:B43"/>
    <mergeCell ref="D43:E43"/>
    <mergeCell ref="F43:G43"/>
    <mergeCell ref="H43:I43"/>
    <mergeCell ref="L43:M43"/>
    <mergeCell ref="N43:O43"/>
    <mergeCell ref="A44:B44"/>
    <mergeCell ref="D44:E44"/>
    <mergeCell ref="F44:G44"/>
    <mergeCell ref="H44:I44"/>
    <mergeCell ref="L44:M44"/>
    <mergeCell ref="N44:O44"/>
    <mergeCell ref="A45:B45"/>
    <mergeCell ref="D45:E45"/>
    <mergeCell ref="F45:G45"/>
    <mergeCell ref="H45:I45"/>
    <mergeCell ref="L45:M45"/>
    <mergeCell ref="N45:O45"/>
    <mergeCell ref="A46:B46"/>
    <mergeCell ref="D46:E46"/>
    <mergeCell ref="F46:G46"/>
    <mergeCell ref="H46:I46"/>
    <mergeCell ref="L46:M46"/>
    <mergeCell ref="N46:O46"/>
    <mergeCell ref="A47:B47"/>
    <mergeCell ref="D47:E47"/>
    <mergeCell ref="F47:G47"/>
    <mergeCell ref="H47:I47"/>
    <mergeCell ref="L47:M47"/>
    <mergeCell ref="N47:O47"/>
    <mergeCell ref="A48:B48"/>
    <mergeCell ref="D48:E48"/>
    <mergeCell ref="F48:G48"/>
    <mergeCell ref="H48:I48"/>
    <mergeCell ref="L48:M48"/>
    <mergeCell ref="N48:O48"/>
    <mergeCell ref="A49:B49"/>
    <mergeCell ref="D49:E49"/>
    <mergeCell ref="F49:G49"/>
    <mergeCell ref="H49:I49"/>
    <mergeCell ref="L49:M49"/>
    <mergeCell ref="N49:O49"/>
    <mergeCell ref="A50:B50"/>
    <mergeCell ref="D50:E50"/>
    <mergeCell ref="F50:G50"/>
    <mergeCell ref="H50:I50"/>
    <mergeCell ref="L50:M50"/>
    <mergeCell ref="N50:O50"/>
    <mergeCell ref="A51:B51"/>
    <mergeCell ref="D51:E51"/>
    <mergeCell ref="F51:G51"/>
    <mergeCell ref="H51:I51"/>
    <mergeCell ref="L51:M51"/>
    <mergeCell ref="N51:O51"/>
    <mergeCell ref="A52:B52"/>
    <mergeCell ref="D52:E52"/>
    <mergeCell ref="F52:G52"/>
    <mergeCell ref="H52:I52"/>
    <mergeCell ref="L52:M52"/>
    <mergeCell ref="N52:O52"/>
    <mergeCell ref="A53:B53"/>
    <mergeCell ref="D53:E53"/>
    <mergeCell ref="F53:G53"/>
    <mergeCell ref="H53:I53"/>
    <mergeCell ref="L53:M53"/>
    <mergeCell ref="N53:O53"/>
    <mergeCell ref="A54:B54"/>
    <mergeCell ref="D54:E54"/>
    <mergeCell ref="F54:G54"/>
    <mergeCell ref="H54:I54"/>
    <mergeCell ref="L54:M54"/>
    <mergeCell ref="N54:O54"/>
    <mergeCell ref="A55:B55"/>
    <mergeCell ref="D55:E55"/>
    <mergeCell ref="F55:G55"/>
    <mergeCell ref="H55:I55"/>
    <mergeCell ref="L55:M55"/>
    <mergeCell ref="N55:O55"/>
    <mergeCell ref="A56:B56"/>
    <mergeCell ref="D56:E56"/>
    <mergeCell ref="F56:G56"/>
    <mergeCell ref="H56:I56"/>
    <mergeCell ref="L56:M56"/>
    <mergeCell ref="N56:O56"/>
    <mergeCell ref="A57:B57"/>
    <mergeCell ref="D57:E57"/>
    <mergeCell ref="F57:G57"/>
    <mergeCell ref="H57:I57"/>
    <mergeCell ref="L57:M57"/>
    <mergeCell ref="N57:O57"/>
    <mergeCell ref="A58:B58"/>
    <mergeCell ref="D58:E58"/>
    <mergeCell ref="F58:G58"/>
    <mergeCell ref="H58:I58"/>
    <mergeCell ref="L58:M58"/>
    <mergeCell ref="N58:O58"/>
    <mergeCell ref="A59:B59"/>
    <mergeCell ref="D59:E59"/>
    <mergeCell ref="F59:G59"/>
    <mergeCell ref="H59:I59"/>
    <mergeCell ref="L59:M59"/>
    <mergeCell ref="N59:O59"/>
    <mergeCell ref="A60:B60"/>
    <mergeCell ref="D60:E60"/>
    <mergeCell ref="F60:G60"/>
    <mergeCell ref="H60:I60"/>
    <mergeCell ref="L60:M60"/>
    <mergeCell ref="N60:O60"/>
    <mergeCell ref="A61:B61"/>
    <mergeCell ref="D61:E61"/>
    <mergeCell ref="F61:G61"/>
    <mergeCell ref="H61:I61"/>
    <mergeCell ref="L61:M61"/>
    <mergeCell ref="N61:O61"/>
    <mergeCell ref="A62:B62"/>
    <mergeCell ref="D62:E62"/>
    <mergeCell ref="F62:G62"/>
    <mergeCell ref="H62:I62"/>
    <mergeCell ref="L62:M62"/>
    <mergeCell ref="N62:O62"/>
    <mergeCell ref="A63:B63"/>
    <mergeCell ref="D63:E63"/>
    <mergeCell ref="F63:G63"/>
    <mergeCell ref="H63:I63"/>
    <mergeCell ref="L63:M63"/>
    <mergeCell ref="N63:O63"/>
    <mergeCell ref="A64:B64"/>
    <mergeCell ref="D64:E64"/>
    <mergeCell ref="F64:G64"/>
    <mergeCell ref="H64:I64"/>
    <mergeCell ref="L64:M64"/>
    <mergeCell ref="N64:O64"/>
    <mergeCell ref="A65:B65"/>
    <mergeCell ref="D65:E65"/>
    <mergeCell ref="F65:G65"/>
    <mergeCell ref="H65:I65"/>
    <mergeCell ref="L65:M65"/>
    <mergeCell ref="N65:O65"/>
    <mergeCell ref="A66:B66"/>
    <mergeCell ref="D66:E66"/>
    <mergeCell ref="F66:G66"/>
    <mergeCell ref="H66:I66"/>
    <mergeCell ref="L66:M66"/>
    <mergeCell ref="N66:O66"/>
    <mergeCell ref="A67:B67"/>
    <mergeCell ref="D67:E67"/>
    <mergeCell ref="F67:G67"/>
    <mergeCell ref="H67:I67"/>
    <mergeCell ref="L67:M67"/>
    <mergeCell ref="N67:O67"/>
    <mergeCell ref="A68:B68"/>
    <mergeCell ref="D68:E68"/>
    <mergeCell ref="F68:G68"/>
    <mergeCell ref="H68:I68"/>
    <mergeCell ref="L68:M68"/>
    <mergeCell ref="N68:O68"/>
    <mergeCell ref="A69:B69"/>
    <mergeCell ref="D69:E69"/>
    <mergeCell ref="F69:G69"/>
    <mergeCell ref="H69:I69"/>
    <mergeCell ref="L69:M69"/>
    <mergeCell ref="N69:O69"/>
    <mergeCell ref="A70:B70"/>
    <mergeCell ref="D70:E70"/>
    <mergeCell ref="F70:G70"/>
    <mergeCell ref="H70:I70"/>
    <mergeCell ref="L70:M70"/>
    <mergeCell ref="N70:O70"/>
    <mergeCell ref="A71:B71"/>
    <mergeCell ref="D71:E71"/>
    <mergeCell ref="F71:G71"/>
    <mergeCell ref="H71:I71"/>
    <mergeCell ref="L71:M71"/>
    <mergeCell ref="N71:O71"/>
    <mergeCell ref="A72:B72"/>
    <mergeCell ref="D72:E72"/>
    <mergeCell ref="F72:G72"/>
    <mergeCell ref="H72:I72"/>
    <mergeCell ref="L72:M72"/>
    <mergeCell ref="N72:O72"/>
    <mergeCell ref="A73:B73"/>
    <mergeCell ref="D73:E73"/>
    <mergeCell ref="F73:G73"/>
    <mergeCell ref="H73:I73"/>
    <mergeCell ref="L73:M73"/>
    <mergeCell ref="N73:O73"/>
    <mergeCell ref="A74:B74"/>
    <mergeCell ref="D74:E74"/>
    <mergeCell ref="F74:G74"/>
    <mergeCell ref="H74:I74"/>
    <mergeCell ref="L74:M74"/>
    <mergeCell ref="N74:O74"/>
    <mergeCell ref="A75:B75"/>
    <mergeCell ref="D75:E75"/>
    <mergeCell ref="F75:G75"/>
    <mergeCell ref="H75:I75"/>
    <mergeCell ref="L75:M75"/>
    <mergeCell ref="N75:O75"/>
    <mergeCell ref="A76:B76"/>
    <mergeCell ref="D76:E76"/>
    <mergeCell ref="F76:G76"/>
    <mergeCell ref="H76:I76"/>
    <mergeCell ref="L76:M76"/>
    <mergeCell ref="N76:O76"/>
    <mergeCell ref="A77:B77"/>
    <mergeCell ref="D77:E77"/>
    <mergeCell ref="F77:G77"/>
    <mergeCell ref="H77:I77"/>
    <mergeCell ref="L77:M77"/>
    <mergeCell ref="N77:O77"/>
    <mergeCell ref="A78:B78"/>
    <mergeCell ref="D78:E78"/>
    <mergeCell ref="F78:G78"/>
    <mergeCell ref="H78:I78"/>
    <mergeCell ref="L78:M78"/>
    <mergeCell ref="N78:O78"/>
    <mergeCell ref="A79:B79"/>
    <mergeCell ref="D79:E79"/>
    <mergeCell ref="F79:G79"/>
    <mergeCell ref="H79:I79"/>
    <mergeCell ref="L79:M79"/>
    <mergeCell ref="N79:O79"/>
    <mergeCell ref="A80:B80"/>
    <mergeCell ref="D80:E80"/>
    <mergeCell ref="F80:G80"/>
    <mergeCell ref="H80:I80"/>
    <mergeCell ref="L80:M80"/>
    <mergeCell ref="N80:O80"/>
    <mergeCell ref="A81:B81"/>
    <mergeCell ref="D81:E81"/>
    <mergeCell ref="F81:G81"/>
    <mergeCell ref="H81:I81"/>
    <mergeCell ref="L81:M81"/>
    <mergeCell ref="N81:O81"/>
  </mergeCells>
  <conditionalFormatting sqref="D5:I5"/>
  <conditionalFormatting sqref="D10">
    <cfRule type="cellIs" priority="3" dxfId="2" operator="notEqual" stopIfTrue="1">
      <formula>$G$10+$H$10+$I$10</formula>
    </cfRule>
    <cfRule type="cellIs" priority="4" dxfId="2" operator="notEqual" stopIfTrue="1">
      <formula>$E$10+$F$10</formula>
    </cfRule>
    <cfRule type="expression" priority="5" dxfId="0" stopIfTrue="1">
      <formula>AND($E$10+$F$10,$G$10+$H$10+$I$10)</formula>
    </cfRule>
  </conditionalFormatting>
  <conditionalFormatting sqref="E10:F10">
    <cfRule type="expression" priority="6" dxfId="0" stopIfTrue="1">
      <formula>$E$10+$F$10=$D$10</formula>
    </cfRule>
  </conditionalFormatting>
  <conditionalFormatting sqref="G10:I10">
    <cfRule type="expression" priority="7" dxfId="0" stopIfTrue="1">
      <formula>$G$10+$H$10+$I$10=$D$10</formula>
    </cfRule>
  </conditionalFormatting>
  <conditionalFormatting sqref="J10">
    <cfRule type="cellIs" priority="8" dxfId="0" operator="greaterThanOrEqual" stopIfTrue="1">
      <formula>$K$10</formula>
    </cfRule>
    <cfRule type="cellIs" priority="9" dxfId="2" operator="lessThan" stopIfTrue="1">
      <formula>$K$10</formula>
    </cfRule>
  </conditionalFormatting>
  <conditionalFormatting sqref="K10">
    <cfRule type="cellIs" priority="10" dxfId="0" operator="greaterThanOrEqual" stopIfTrue="1">
      <formula>$L$10</formula>
    </cfRule>
    <cfRule type="cellIs" priority="11" dxfId="2" operator="lessThan" stopIfTrue="1">
      <formula>$L$10</formula>
    </cfRule>
  </conditionalFormatting>
  <conditionalFormatting sqref="L10">
    <cfRule type="cellIs" priority="12" dxfId="0" operator="greaterThanOrEqual" stopIfTrue="1">
      <formula>$M$10</formula>
    </cfRule>
    <cfRule type="cellIs" priority="13" dxfId="2" operator="lessThan" stopIfTrue="1">
      <formula>$M$10</formula>
    </cfRule>
  </conditionalFormatting>
  <conditionalFormatting sqref="M10">
    <cfRule type="cellIs" priority="14" dxfId="2" operator="notEqual" stopIfTrue="1">
      <formula>$N$10+$O$10</formula>
    </cfRule>
    <cfRule type="cellIs" priority="15" dxfId="0" operator="equal" stopIfTrue="1">
      <formula>$N$10+$O$10</formula>
    </cfRule>
  </conditionalFormatting>
  <conditionalFormatting sqref="N10:O10">
    <cfRule type="expression" priority="16" dxfId="2" stopIfTrue="1">
      <formula>$N$10+$O$10&lt;&gt;$M$10</formula>
    </cfRule>
    <cfRule type="expression" priority="17" dxfId="0" stopIfTrue="1">
      <formula>$N$10+$O$10=$M$10</formula>
    </cfRule>
  </conditionalFormatting>
  <conditionalFormatting sqref="P10">
    <cfRule type="cellIs" priority="18" dxfId="2" operator="lessThan" stopIfTrue="1">
      <formula>$Q$10</formula>
    </cfRule>
    <cfRule type="cellIs" priority="19" dxfId="0" operator="greaterThanOrEqual" stopIfTrue="1">
      <formula>$Q$10</formula>
    </cfRule>
  </conditionalFormatting>
  <conditionalFormatting sqref="Q10">
    <cfRule type="cellIs" priority="20" dxfId="0" operator="lessThanOrEqual" stopIfTrue="1">
      <formula>$P$10</formula>
    </cfRule>
    <cfRule type="cellIs" priority="21" dxfId="2" operator="greaterThan" stopIfTrue="1">
      <formula>$P$10</formula>
    </cfRule>
  </conditionalFormatting>
  <printOptions horizontalCentered="1"/>
  <pageMargins left="0.2361111111111111" right="0.2361111111111111" top="0.3541666666666667" bottom="0.15763888888888888" header="0.5118055555555555" footer="0.5118055555555555"/>
  <pageSetup horizontalDpi="300" verticalDpi="300" orientation="landscape" pageOrder="overThenDown" paperSize="9" scale="67"/>
  <colBreaks count="1" manualBreakCount="1">
    <brk id="23" max="65535" man="1"/>
  </colBreaks>
  <drawing r:id="rId3"/>
  <legacyDrawing r:id="rId2"/>
</worksheet>
</file>

<file path=xl/worksheets/sheet11.xml><?xml version="1.0" encoding="utf-8"?>
<worksheet xmlns="http://schemas.openxmlformats.org/spreadsheetml/2006/main" xmlns:r="http://schemas.openxmlformats.org/officeDocument/2006/relationships">
  <dimension ref="A1:AM15"/>
  <sheetViews>
    <sheetView showGridLines="0" zoomScale="80" zoomScaleNormal="80" workbookViewId="0" topLeftCell="A1">
      <selection activeCell="E10" sqref="E10"/>
    </sheetView>
  </sheetViews>
  <sheetFormatPr defaultColWidth="9.140625" defaultRowHeight="12.75"/>
  <cols>
    <col min="1" max="2" width="38.421875" style="76" customWidth="1"/>
    <col min="3" max="3" width="20.7109375" style="76" customWidth="1"/>
    <col min="4" max="4" width="36.8515625" style="76" customWidth="1"/>
    <col min="5" max="10" width="8.140625" style="76" customWidth="1"/>
    <col min="11" max="11" width="15.140625" style="76" customWidth="1"/>
    <col min="12" max="12" width="15.8515625" style="76" customWidth="1"/>
    <col min="13" max="13" width="14.421875" style="76" customWidth="1"/>
    <col min="14" max="14" width="11.421875" style="76" customWidth="1"/>
    <col min="15" max="15" width="13.421875" style="76" customWidth="1"/>
    <col min="16" max="16" width="13.00390625" style="76" customWidth="1"/>
    <col min="17" max="18" width="14.8515625" style="76" customWidth="1"/>
    <col min="19" max="19" width="20.421875" style="76" customWidth="1"/>
    <col min="20" max="21" width="16.7109375" style="76" customWidth="1"/>
    <col min="22" max="22" width="16.421875" style="76" customWidth="1"/>
    <col min="23" max="23" width="54.8515625" style="76" customWidth="1"/>
    <col min="24" max="24" width="12.421875" style="76" customWidth="1"/>
    <col min="25" max="25" width="12.8515625" style="76" customWidth="1"/>
    <col min="26" max="26" width="12.57421875" style="76" customWidth="1"/>
    <col min="27" max="27" width="7.28125" style="76" customWidth="1"/>
    <col min="28" max="28" width="6.28125" style="76" customWidth="1"/>
    <col min="29" max="16384" width="9.140625" style="76" customWidth="1"/>
  </cols>
  <sheetData>
    <row r="1" spans="1:26" ht="24.75" customHeight="1">
      <c r="A1" s="304"/>
      <c r="B1" s="305" t="s">
        <v>202</v>
      </c>
      <c r="C1" s="305"/>
      <c r="D1" s="305"/>
      <c r="E1" s="305"/>
      <c r="F1" s="305"/>
      <c r="G1" s="305"/>
      <c r="H1" s="305"/>
      <c r="I1" s="305"/>
      <c r="J1" s="305"/>
      <c r="K1" s="305"/>
      <c r="L1" s="305"/>
      <c r="M1" s="305"/>
      <c r="N1" s="305"/>
      <c r="O1" s="305"/>
      <c r="P1" s="305"/>
      <c r="Q1" s="305"/>
      <c r="R1" s="305"/>
      <c r="S1" s="305"/>
      <c r="T1" s="306" t="s">
        <v>203</v>
      </c>
      <c r="U1" s="306"/>
      <c r="V1" s="307" t="s">
        <v>204</v>
      </c>
      <c r="W1" s="307"/>
      <c r="X1" s="308" t="s">
        <v>205</v>
      </c>
      <c r="Y1" s="308"/>
      <c r="Z1" s="308"/>
    </row>
    <row r="2" spans="1:26" ht="24.75" customHeight="1">
      <c r="A2" s="304"/>
      <c r="B2" s="305"/>
      <c r="C2" s="305"/>
      <c r="D2" s="305"/>
      <c r="E2" s="305"/>
      <c r="F2" s="305"/>
      <c r="G2" s="305"/>
      <c r="H2" s="305"/>
      <c r="I2" s="305"/>
      <c r="J2" s="305"/>
      <c r="K2" s="305"/>
      <c r="L2" s="305"/>
      <c r="M2" s="305"/>
      <c r="N2" s="305"/>
      <c r="O2" s="305"/>
      <c r="P2" s="305"/>
      <c r="Q2" s="305"/>
      <c r="R2" s="305"/>
      <c r="S2" s="305"/>
      <c r="T2" s="306"/>
      <c r="U2" s="306"/>
      <c r="V2" s="307"/>
      <c r="W2" s="307"/>
      <c r="X2" s="308"/>
      <c r="Y2" s="308"/>
      <c r="Z2" s="308"/>
    </row>
    <row r="3" spans="1:26" ht="80.25" customHeight="1">
      <c r="A3" s="309" t="s">
        <v>206</v>
      </c>
      <c r="B3" s="310" t="s">
        <v>10</v>
      </c>
      <c r="C3" s="310" t="s">
        <v>207</v>
      </c>
      <c r="D3" s="310" t="s">
        <v>208</v>
      </c>
      <c r="E3" s="311" t="s">
        <v>209</v>
      </c>
      <c r="F3" s="311"/>
      <c r="G3" s="311"/>
      <c r="H3" s="311"/>
      <c r="I3" s="311"/>
      <c r="J3" s="311"/>
      <c r="K3" s="310" t="s">
        <v>134</v>
      </c>
      <c r="L3" s="310" t="s">
        <v>210</v>
      </c>
      <c r="M3" s="310" t="s">
        <v>211</v>
      </c>
      <c r="N3" s="311" t="s">
        <v>137</v>
      </c>
      <c r="O3" s="311"/>
      <c r="P3" s="311"/>
      <c r="Q3" s="310" t="s">
        <v>212</v>
      </c>
      <c r="R3" s="310" t="s">
        <v>139</v>
      </c>
      <c r="S3" s="310" t="s">
        <v>213</v>
      </c>
      <c r="T3" s="312" t="s">
        <v>214</v>
      </c>
      <c r="U3" s="312" t="s">
        <v>215</v>
      </c>
      <c r="V3" s="313" t="s">
        <v>216</v>
      </c>
      <c r="W3" s="313" t="s">
        <v>217</v>
      </c>
      <c r="X3" s="314" t="s">
        <v>218</v>
      </c>
      <c r="Y3" s="314" t="s">
        <v>219</v>
      </c>
      <c r="Z3" s="314" t="s">
        <v>220</v>
      </c>
    </row>
    <row r="4" spans="1:39" ht="35.25" customHeight="1">
      <c r="A4" s="309"/>
      <c r="B4" s="310"/>
      <c r="C4" s="310"/>
      <c r="D4" s="310"/>
      <c r="E4" s="310" t="s">
        <v>143</v>
      </c>
      <c r="F4" s="310" t="s">
        <v>154</v>
      </c>
      <c r="G4" s="310" t="s">
        <v>155</v>
      </c>
      <c r="H4" s="310" t="s">
        <v>221</v>
      </c>
      <c r="I4" s="310" t="s">
        <v>222</v>
      </c>
      <c r="J4" s="310" t="s">
        <v>223</v>
      </c>
      <c r="K4" s="310"/>
      <c r="L4" s="310"/>
      <c r="M4" s="310"/>
      <c r="N4" s="310" t="s">
        <v>143</v>
      </c>
      <c r="O4" s="310" t="s">
        <v>224</v>
      </c>
      <c r="P4" s="310" t="s">
        <v>225</v>
      </c>
      <c r="Q4" s="310"/>
      <c r="R4" s="310"/>
      <c r="S4" s="310"/>
      <c r="T4" s="312"/>
      <c r="U4" s="312"/>
      <c r="V4" s="313"/>
      <c r="W4" s="313"/>
      <c r="X4" s="314"/>
      <c r="Y4" s="314"/>
      <c r="Z4" s="314"/>
      <c r="AL4" s="315" t="s">
        <v>226</v>
      </c>
      <c r="AM4" s="315"/>
    </row>
    <row r="5" spans="1:39" ht="27.75" customHeight="1">
      <c r="A5" s="316" t="s">
        <v>227</v>
      </c>
      <c r="B5" s="317">
        <f>'Q1(JAN-ABR)-2022'!$P$1</f>
        <v>0</v>
      </c>
      <c r="C5" s="317">
        <f>'Q1(JAN-ABR)-2022'!B8</f>
        <v>0</v>
      </c>
      <c r="D5" s="318">
        <f>'Q1(JAN-ABR)-2022'!$A$7</f>
        <v>0</v>
      </c>
      <c r="E5" s="310">
        <f>'Q1(JAN-ABR)-2022'!D10</f>
        <v>4</v>
      </c>
      <c r="F5" s="310">
        <f>'Q1(JAN-ABR)-2022'!E10</f>
        <v>2</v>
      </c>
      <c r="G5" s="310">
        <f>'Q1(JAN-ABR)-2022'!F10</f>
        <v>2</v>
      </c>
      <c r="H5" s="310">
        <f>'Q1(JAN-ABR)-2022'!G10</f>
        <v>1</v>
      </c>
      <c r="I5" s="310">
        <f>'Q1(JAN-ABR)-2022'!H10</f>
        <v>2</v>
      </c>
      <c r="J5" s="310">
        <f>'Q1(JAN-ABR)-2022'!I10</f>
        <v>1</v>
      </c>
      <c r="K5" s="310">
        <f>'Q1(JAN-ABR)-2022'!J10</f>
        <v>4</v>
      </c>
      <c r="L5" s="310">
        <f>'Q1(JAN-ABR)-2022'!K10</f>
        <v>3</v>
      </c>
      <c r="M5" s="310">
        <f>'Q1(JAN-ABR)-2022'!L10</f>
        <v>2</v>
      </c>
      <c r="N5" s="310">
        <f>'Q1(JAN-ABR)-2022'!M10</f>
        <v>2</v>
      </c>
      <c r="O5" s="310">
        <f>'Q1(JAN-ABR)-2022'!N10</f>
        <v>1</v>
      </c>
      <c r="P5" s="310">
        <f>'Q1(JAN-ABR)-2022'!O10</f>
        <v>1</v>
      </c>
      <c r="Q5" s="310">
        <f>'Q1(JAN-ABR)-2022'!P10</f>
        <v>3</v>
      </c>
      <c r="R5" s="310">
        <f>'Q1(JAN-ABR)-2022'!Q10</f>
        <v>1</v>
      </c>
      <c r="S5" s="310">
        <f>'Q1(JAN-ABR)-2022'!R10</f>
        <v>2</v>
      </c>
      <c r="T5" s="312">
        <f>'Q1(JAN-ABR)-2022'!D5</f>
        <v>0</v>
      </c>
      <c r="U5" s="312">
        <f>'Q1(JAN-ABR)-2022'!V5</f>
        <v>0</v>
      </c>
      <c r="V5" s="313">
        <f>IF('Q1(JAN-ABR)-2022'!O4&lt;&gt;"","Sim","Não")</f>
        <v>0</v>
      </c>
      <c r="W5" s="313">
        <f>'Q1(JAN-ABR)-2022'!$P$4</f>
        <v>0</v>
      </c>
      <c r="X5" s="319">
        <f aca="true" t="shared" si="0" ref="X5:X7">IF(L5=0,"-",((M5)/L5)*100)</f>
        <v>66.6666666666667</v>
      </c>
      <c r="Y5" s="319">
        <f aca="true" t="shared" si="1" ref="Y5:Y7">IF(L5=0,"-",(N5/L5)*100)</f>
        <v>66.6666666666667</v>
      </c>
      <c r="Z5" s="319">
        <f aca="true" t="shared" si="2" ref="Z5:Z7">IF(L5=0,"-",(S5/L5)*100)</f>
        <v>66.6666666666667</v>
      </c>
      <c r="AL5" s="320">
        <f aca="true" t="shared" si="3" ref="AL5:AL7">L5</f>
        <v>3</v>
      </c>
      <c r="AM5" s="321">
        <v>0</v>
      </c>
    </row>
    <row r="6" spans="1:39" ht="27.75" customHeight="1">
      <c r="A6" s="316" t="s">
        <v>228</v>
      </c>
      <c r="B6" s="317">
        <f>'Q2(MAI-AGO)-2022'!$P$1</f>
        <v>0</v>
      </c>
      <c r="C6" s="317">
        <f>'Q2(MAI-AGO)-2022'!$B$8</f>
        <v>0</v>
      </c>
      <c r="D6" s="318">
        <f>'Q2(MAI-AGO)-2022'!$A$7</f>
        <v>0</v>
      </c>
      <c r="E6" s="310">
        <f>'Q2(MAI-AGO)-2022'!D10</f>
        <v>0</v>
      </c>
      <c r="F6" s="310">
        <f>'Q2(MAI-AGO)-2022'!E10</f>
        <v>0</v>
      </c>
      <c r="G6" s="310">
        <f>'Q2(MAI-AGO)-2022'!F10</f>
        <v>0</v>
      </c>
      <c r="H6" s="310">
        <f>'Q2(MAI-AGO)-2022'!G10</f>
        <v>0</v>
      </c>
      <c r="I6" s="310">
        <f>'Q2(MAI-AGO)-2022'!H10</f>
        <v>0</v>
      </c>
      <c r="J6" s="310">
        <f>'Q2(MAI-AGO)-2022'!I10</f>
        <v>0</v>
      </c>
      <c r="K6" s="310">
        <f>'Q2(MAI-AGO)-2022'!J10</f>
        <v>0</v>
      </c>
      <c r="L6" s="310">
        <f>'Q2(MAI-AGO)-2022'!K10</f>
        <v>0</v>
      </c>
      <c r="M6" s="310">
        <f>'Q2(MAI-AGO)-2022'!L10</f>
        <v>0</v>
      </c>
      <c r="N6" s="310">
        <f>'Q2(MAI-AGO)-2022'!M10</f>
        <v>0</v>
      </c>
      <c r="O6" s="310">
        <f>'Q2(MAI-AGO)-2022'!N10</f>
        <v>0</v>
      </c>
      <c r="P6" s="310">
        <f>'Q2(MAI-AGO)-2022'!O10</f>
        <v>0</v>
      </c>
      <c r="Q6" s="310">
        <f>'Q2(MAI-AGO)-2022'!P10</f>
        <v>0</v>
      </c>
      <c r="R6" s="310">
        <f>'Q2(MAI-AGO)-2022'!Q10</f>
        <v>0</v>
      </c>
      <c r="S6" s="310">
        <f>'Q2(MAI-AGO)-2022'!R10</f>
        <v>0</v>
      </c>
      <c r="T6" s="312">
        <f>'Q2(MAI-AGO)-2022'!$D$5</f>
        <v>0</v>
      </c>
      <c r="U6" s="312">
        <f>'Q2(MAI-AGO)-2022'!$V$5</f>
        <v>0</v>
      </c>
      <c r="V6" s="313">
        <f>IF('Q2(MAI-AGO)-2022'!O4&lt;&gt;"","Sim","Não")</f>
        <v>0</v>
      </c>
      <c r="W6" s="313">
        <f>'Q2(MAI-AGO)-2022'!$P$4</f>
        <v>0</v>
      </c>
      <c r="X6" s="319">
        <f t="shared" si="0"/>
        <v>0</v>
      </c>
      <c r="Y6" s="319">
        <f t="shared" si="1"/>
        <v>0</v>
      </c>
      <c r="Z6" s="319">
        <f t="shared" si="2"/>
        <v>0</v>
      </c>
      <c r="AL6" s="320">
        <f t="shared" si="3"/>
        <v>0</v>
      </c>
      <c r="AM6" s="321">
        <f aca="true" t="shared" si="4" ref="AM6:AM7">U5</f>
        <v>0</v>
      </c>
    </row>
    <row r="7" spans="1:39" ht="27.75" customHeight="1">
      <c r="A7" s="316" t="s">
        <v>229</v>
      </c>
      <c r="B7" s="317">
        <f>'Q3(SET-DEZ)-2022'!$P$1</f>
        <v>0</v>
      </c>
      <c r="C7" s="317">
        <f>'Q3(SET-DEZ)-2022'!$B$8</f>
        <v>0</v>
      </c>
      <c r="D7" s="318">
        <f>'Q3(SET-DEZ)-2022'!$A$7</f>
        <v>0</v>
      </c>
      <c r="E7" s="310">
        <f>'Q3(SET-DEZ)-2022'!D10</f>
        <v>0</v>
      </c>
      <c r="F7" s="310">
        <f>'Q3(SET-DEZ)-2022'!E10</f>
        <v>0</v>
      </c>
      <c r="G7" s="310">
        <f>'Q3(SET-DEZ)-2022'!F10</f>
        <v>0</v>
      </c>
      <c r="H7" s="310">
        <f>'Q3(SET-DEZ)-2022'!G10</f>
        <v>0</v>
      </c>
      <c r="I7" s="310">
        <f>'Q3(SET-DEZ)-2022'!H10</f>
        <v>0</v>
      </c>
      <c r="J7" s="310">
        <f>'Q3(SET-DEZ)-2022'!I10</f>
        <v>0</v>
      </c>
      <c r="K7" s="310">
        <f>'Q3(SET-DEZ)-2022'!J10</f>
        <v>0</v>
      </c>
      <c r="L7" s="310">
        <f>'Q3(SET-DEZ)-2022'!K10</f>
        <v>0</v>
      </c>
      <c r="M7" s="310">
        <f>'Q3(SET-DEZ)-2022'!L10</f>
        <v>0</v>
      </c>
      <c r="N7" s="310">
        <f>'Q3(SET-DEZ)-2022'!M10</f>
        <v>0</v>
      </c>
      <c r="O7" s="310">
        <f>'Q3(SET-DEZ)-2022'!N10</f>
        <v>0</v>
      </c>
      <c r="P7" s="310">
        <f>'Q3(SET-DEZ)-2022'!O10</f>
        <v>0</v>
      </c>
      <c r="Q7" s="310">
        <f>'Q3(SET-DEZ)-2022'!P10</f>
        <v>0</v>
      </c>
      <c r="R7" s="310">
        <f>'Q3(SET-DEZ)-2022'!Q10</f>
        <v>0</v>
      </c>
      <c r="S7" s="310">
        <f>'Q3(SET-DEZ)-2022'!R10</f>
        <v>0</v>
      </c>
      <c r="T7" s="312">
        <f>'Q3(SET-DEZ)-2022'!$D$5</f>
        <v>0</v>
      </c>
      <c r="U7" s="312">
        <f>'Q3(SET-DEZ)-2022'!$V$5</f>
        <v>0</v>
      </c>
      <c r="V7" s="313">
        <f>IF('Q3(SET-DEZ)-2022'!O4&lt;&gt;"","Sim","Não")</f>
        <v>0</v>
      </c>
      <c r="W7" s="313">
        <f>'Q3(SET-DEZ)-2022'!$P$4</f>
        <v>0</v>
      </c>
      <c r="X7" s="319">
        <f t="shared" si="0"/>
        <v>0</v>
      </c>
      <c r="Y7" s="319">
        <f t="shared" si="1"/>
        <v>0</v>
      </c>
      <c r="Z7" s="319">
        <f t="shared" si="2"/>
        <v>0</v>
      </c>
      <c r="AL7" s="320">
        <f t="shared" si="3"/>
        <v>0</v>
      </c>
      <c r="AM7" s="321">
        <f t="shared" si="4"/>
        <v>0</v>
      </c>
    </row>
    <row r="8" spans="1:39" ht="27.75" customHeight="1">
      <c r="A8" s="322" t="s">
        <v>230</v>
      </c>
      <c r="B8" s="323">
        <f>B5</f>
        <v>0</v>
      </c>
      <c r="C8" s="323">
        <f>C5</f>
        <v>0</v>
      </c>
      <c r="D8" s="323">
        <f>D5</f>
        <v>0</v>
      </c>
      <c r="E8" s="323">
        <f>SUM(E5:E7)</f>
        <v>4</v>
      </c>
      <c r="F8" s="323">
        <f>SUM(F5:F7)</f>
        <v>2</v>
      </c>
      <c r="G8" s="323">
        <f>SUM(G5:G7)</f>
        <v>2</v>
      </c>
      <c r="H8" s="323">
        <f>SUM(H5:H7)</f>
        <v>1</v>
      </c>
      <c r="I8" s="323">
        <f>SUM(I5:I7)</f>
        <v>2</v>
      </c>
      <c r="J8" s="323">
        <f>SUM(J5:J7)</f>
        <v>1</v>
      </c>
      <c r="K8" s="323">
        <f>SUM(K5:K7)</f>
        <v>4</v>
      </c>
      <c r="L8" s="323">
        <f>SUM(L5:L7)</f>
        <v>3</v>
      </c>
      <c r="M8" s="323">
        <f>SUM(M5:M7)</f>
        <v>2</v>
      </c>
      <c r="N8" s="323">
        <f>SUM(N5:N7)</f>
        <v>2</v>
      </c>
      <c r="O8" s="323">
        <f>SUM(O5:O7)</f>
        <v>1</v>
      </c>
      <c r="P8" s="323">
        <f>SUM(P5:P7)</f>
        <v>1</v>
      </c>
      <c r="Q8" s="323">
        <f>SUM(Q5:Q7)</f>
        <v>3</v>
      </c>
      <c r="R8" s="323">
        <f>SUM(R5:R7)</f>
        <v>1</v>
      </c>
      <c r="S8" s="323">
        <f>SUM(S5:S7)</f>
        <v>2</v>
      </c>
      <c r="T8" s="324">
        <f>COUNTIF(T5:T7,"Sim")</f>
        <v>0</v>
      </c>
      <c r="U8" s="324">
        <f>SUM(U5:U7)</f>
        <v>0</v>
      </c>
      <c r="V8" s="324">
        <f>COUNTIF(V5:V7,"Sim")</f>
        <v>0</v>
      </c>
      <c r="X8" s="325" t="s">
        <v>231</v>
      </c>
      <c r="Y8" s="325"/>
      <c r="Z8" s="325"/>
      <c r="AL8" s="321">
        <f>SUM(AL5:AL7)</f>
        <v>3</v>
      </c>
      <c r="AM8" s="321">
        <f>SUM(AM5:AM7)</f>
        <v>0</v>
      </c>
    </row>
    <row r="9" spans="1:26" ht="27.75" customHeight="1">
      <c r="A9" s="326" t="s">
        <v>232</v>
      </c>
      <c r="B9" s="327">
        <f>B8</f>
        <v>0</v>
      </c>
      <c r="C9" s="328" t="s">
        <v>231</v>
      </c>
      <c r="D9" s="328"/>
      <c r="E9" s="328">
        <f>E8/COUNTA(E5:E7)</f>
        <v>1.33333333333333</v>
      </c>
      <c r="F9" s="328">
        <f>F8/COUNTA(F5:F7)</f>
        <v>0.666666666666667</v>
      </c>
      <c r="G9" s="328">
        <f>G8/COUNTA(G5:G7)</f>
        <v>0.666666666666667</v>
      </c>
      <c r="H9" s="328">
        <f>H8/COUNTA(H5:H7)</f>
        <v>0.333333333333333</v>
      </c>
      <c r="I9" s="328">
        <f>I8/COUNTA(I5:I7)</f>
        <v>0.666666666666667</v>
      </c>
      <c r="J9" s="328">
        <f>J8/COUNTA(J5:J7)</f>
        <v>0.333333333333333</v>
      </c>
      <c r="K9" s="328">
        <f>K8/COUNTA(K5:K7)</f>
        <v>1.33333333333333</v>
      </c>
      <c r="L9" s="328">
        <f>L8/COUNTA(L5:L7)</f>
        <v>1</v>
      </c>
      <c r="M9" s="328">
        <f>M8/COUNTA(M5:M7)</f>
        <v>0.666666666666667</v>
      </c>
      <c r="N9" s="328">
        <f>N8/COUNTA(N5:N7)</f>
        <v>0.666666666666667</v>
      </c>
      <c r="O9" s="328">
        <f>O8/COUNTA(O5:O7)</f>
        <v>0.333333333333333</v>
      </c>
      <c r="P9" s="328">
        <f>P8/COUNTA(P5:P7)</f>
        <v>0.333333333333333</v>
      </c>
      <c r="Q9" s="328">
        <f>Q8/COUNTA(Q5:Q7)</f>
        <v>1</v>
      </c>
      <c r="R9" s="328">
        <f>R8/COUNTA(R5:R7)</f>
        <v>0.333333333333333</v>
      </c>
      <c r="S9" s="328">
        <f>S8/COUNTA(S5:S7)</f>
        <v>0.666666666666667</v>
      </c>
      <c r="T9" s="329">
        <v>0</v>
      </c>
      <c r="U9" s="329">
        <v>0</v>
      </c>
      <c r="X9" s="330">
        <f>AVERAGE(X5:X7)</f>
        <v>66.6666666666667</v>
      </c>
      <c r="Y9" s="330">
        <f>AVERAGE(Y5:Y7)</f>
        <v>66.6666666666667</v>
      </c>
      <c r="Z9" s="330">
        <f>AVERAGE(Z5:Z7)</f>
        <v>66.6666666666667</v>
      </c>
    </row>
    <row r="10" spans="1:2" ht="16.5">
      <c r="A10" s="331"/>
      <c r="B10" s="331"/>
    </row>
    <row r="11" spans="1:13" ht="13.5" customHeight="1">
      <c r="A11" s="332" t="s">
        <v>233</v>
      </c>
      <c r="B11" s="332"/>
      <c r="C11" s="332"/>
      <c r="D11" s="332"/>
      <c r="E11" s="332"/>
      <c r="F11" s="332"/>
      <c r="G11" s="332"/>
      <c r="H11" s="332"/>
      <c r="I11" s="332"/>
      <c r="J11" s="332"/>
      <c r="K11" s="332"/>
      <c r="L11" s="333"/>
      <c r="M11" s="333"/>
    </row>
    <row r="12" spans="1:34" ht="28.5" customHeight="1">
      <c r="A12" s="332"/>
      <c r="B12" s="332"/>
      <c r="C12" s="332"/>
      <c r="D12" s="332"/>
      <c r="E12" s="332"/>
      <c r="F12" s="332"/>
      <c r="G12" s="332"/>
      <c r="H12" s="332"/>
      <c r="I12" s="332"/>
      <c r="J12" s="332"/>
      <c r="K12" s="332"/>
      <c r="L12" s="334"/>
      <c r="Q12" s="335" t="s">
        <v>176</v>
      </c>
      <c r="R12" s="335"/>
      <c r="S12" s="335"/>
      <c r="T12" s="335"/>
      <c r="U12" s="335"/>
      <c r="V12" s="335"/>
      <c r="W12" s="335"/>
      <c r="X12" s="336" t="s">
        <v>234</v>
      </c>
      <c r="Y12" s="336"/>
      <c r="Z12" s="337" t="s">
        <v>178</v>
      </c>
      <c r="AA12" s="337"/>
      <c r="AB12" s="338">
        <f>D6</f>
        <v>0</v>
      </c>
      <c r="AC12" s="338"/>
      <c r="AD12" s="338"/>
      <c r="AE12" s="338"/>
      <c r="AF12" s="338"/>
      <c r="AG12" s="338"/>
      <c r="AH12" s="338"/>
    </row>
    <row r="13" spans="1:13" ht="12.75">
      <c r="A13" s="334"/>
      <c r="B13" s="334"/>
      <c r="C13" s="334"/>
      <c r="D13" s="334"/>
      <c r="E13" s="334"/>
      <c r="F13" s="334"/>
      <c r="G13" s="334"/>
      <c r="H13" s="334"/>
      <c r="I13" s="334"/>
      <c r="J13" s="334"/>
      <c r="K13" s="334"/>
      <c r="L13" s="334"/>
      <c r="M13" s="334"/>
    </row>
    <row r="14" spans="1:12" ht="12.75">
      <c r="A14" s="334"/>
      <c r="B14" s="334"/>
      <c r="C14" s="334"/>
      <c r="D14" s="334"/>
      <c r="E14" s="334"/>
      <c r="F14" s="334"/>
      <c r="G14" s="334"/>
      <c r="H14" s="334"/>
      <c r="I14" s="334"/>
      <c r="J14" s="334"/>
      <c r="K14" s="334"/>
      <c r="L14" s="334"/>
    </row>
    <row r="15" spans="1:12" ht="12.75">
      <c r="A15" s="334"/>
      <c r="B15" s="334"/>
      <c r="C15" s="334"/>
      <c r="D15" s="334"/>
      <c r="E15" s="334"/>
      <c r="F15" s="334"/>
      <c r="G15" s="334"/>
      <c r="H15" s="334"/>
      <c r="I15" s="334"/>
      <c r="J15" s="334"/>
      <c r="K15" s="334"/>
      <c r="L15" s="334"/>
    </row>
  </sheetData>
  <sheetProtection password="C5A1" sheet="1"/>
  <mergeCells count="31">
    <mergeCell ref="B1:S2"/>
    <mergeCell ref="T1:U2"/>
    <mergeCell ref="V1:W2"/>
    <mergeCell ref="X1:Z2"/>
    <mergeCell ref="A3:A4"/>
    <mergeCell ref="B3:B4"/>
    <mergeCell ref="C3:C4"/>
    <mergeCell ref="D3:D4"/>
    <mergeCell ref="E3:J3"/>
    <mergeCell ref="K3:K4"/>
    <mergeCell ref="L3:L4"/>
    <mergeCell ref="M3:M4"/>
    <mergeCell ref="N3:P3"/>
    <mergeCell ref="Q3:Q4"/>
    <mergeCell ref="R3:R4"/>
    <mergeCell ref="S3:S4"/>
    <mergeCell ref="T3:T4"/>
    <mergeCell ref="U3:U4"/>
    <mergeCell ref="V3:V4"/>
    <mergeCell ref="W3:W4"/>
    <mergeCell ref="X3:X4"/>
    <mergeCell ref="Y3:Y4"/>
    <mergeCell ref="Z3:Z4"/>
    <mergeCell ref="AL4:AM4"/>
    <mergeCell ref="X8:Z8"/>
    <mergeCell ref="C9:D9"/>
    <mergeCell ref="A11:K12"/>
    <mergeCell ref="Q12:W12"/>
    <mergeCell ref="X12:Y12"/>
    <mergeCell ref="Z12:AA12"/>
    <mergeCell ref="AB12:AH12"/>
  </mergeCells>
  <printOptions/>
  <pageMargins left="0.19652777777777777" right="0.19652777777777777" top="0.39375" bottom="0.19652777777777777" header="0.5118055555555555" footer="0.5118055555555555"/>
  <pageSetup horizontalDpi="300" verticalDpi="300" orientation="landscape" paperSize="9" scale="54"/>
  <rowBreaks count="1" manualBreakCount="1">
    <brk id="55" max="255" man="1"/>
  </rowBreaks>
  <colBreaks count="1" manualBreakCount="1">
    <brk id="16" max="65535" man="1"/>
  </colBreaks>
  <drawing r:id="rId3"/>
  <legacyDrawing r:id="rId2"/>
</worksheet>
</file>

<file path=xl/worksheets/sheet12.xml><?xml version="1.0" encoding="utf-8"?>
<worksheet xmlns="http://schemas.openxmlformats.org/spreadsheetml/2006/main" xmlns:r="http://schemas.openxmlformats.org/officeDocument/2006/relationships">
  <dimension ref="A2:AA41"/>
  <sheetViews>
    <sheetView showGridLines="0" zoomScale="90" zoomScaleNormal="90" workbookViewId="0" topLeftCell="A1">
      <selection activeCell="C11" sqref="C11"/>
    </sheetView>
  </sheetViews>
  <sheetFormatPr defaultColWidth="9.140625" defaultRowHeight="12.75"/>
  <cols>
    <col min="1" max="1" width="34.00390625" style="0" customWidth="1"/>
    <col min="2" max="2" width="0.71875" style="0" customWidth="1"/>
    <col min="3" max="7" width="10.7109375" style="0" customWidth="1"/>
    <col min="8" max="8" width="0.71875" style="0" customWidth="1"/>
    <col min="9" max="13" width="10.7109375" style="0" customWidth="1"/>
    <col min="14" max="14" width="0.71875" style="0" customWidth="1"/>
    <col min="15" max="19" width="10.7109375" style="0" customWidth="1"/>
    <col min="20" max="20" width="0.71875" style="0" customWidth="1"/>
    <col min="21" max="21" width="7.7109375" style="0" customWidth="1"/>
    <col min="22" max="22" width="2.57421875" style="0" customWidth="1"/>
    <col min="23" max="27" width="8.7109375" style="0" customWidth="1"/>
    <col min="28" max="28" width="1.421875" style="0" customWidth="1"/>
    <col min="29" max="29" width="1.8515625" style="0" customWidth="1"/>
    <col min="30" max="16384" width="8.7109375" style="0" customWidth="1"/>
  </cols>
  <sheetData>
    <row r="2" spans="1:21" ht="38.25" customHeight="1">
      <c r="A2" s="339" t="s">
        <v>235</v>
      </c>
      <c r="B2" s="339"/>
      <c r="C2" s="339"/>
      <c r="D2" s="339"/>
      <c r="E2" s="339"/>
      <c r="F2" s="339"/>
      <c r="G2" s="339"/>
      <c r="H2" s="339"/>
      <c r="I2" s="339"/>
      <c r="J2" s="339"/>
      <c r="K2" s="339"/>
      <c r="L2" s="339"/>
      <c r="M2" s="339"/>
      <c r="N2" s="339"/>
      <c r="O2" s="339"/>
      <c r="P2" s="339"/>
      <c r="Q2" s="339"/>
      <c r="R2" s="339"/>
      <c r="S2" s="339"/>
      <c r="T2" s="339"/>
      <c r="U2" s="339"/>
    </row>
    <row r="3" ht="12.75">
      <c r="U3" s="340"/>
    </row>
    <row r="4" spans="1:27" ht="12.75" customHeight="1">
      <c r="A4" s="341" t="s">
        <v>236</v>
      </c>
      <c r="C4" s="341" t="s">
        <v>227</v>
      </c>
      <c r="D4" s="341"/>
      <c r="E4" s="341"/>
      <c r="F4" s="341"/>
      <c r="G4" s="341"/>
      <c r="I4" s="341" t="s">
        <v>228</v>
      </c>
      <c r="J4" s="341"/>
      <c r="K4" s="341"/>
      <c r="L4" s="341"/>
      <c r="M4" s="341"/>
      <c r="O4" s="341" t="s">
        <v>229</v>
      </c>
      <c r="P4" s="341"/>
      <c r="Q4" s="341"/>
      <c r="R4" s="341"/>
      <c r="S4" s="341"/>
      <c r="U4" s="340"/>
      <c r="V4" s="340"/>
      <c r="W4" s="342" t="s">
        <v>237</v>
      </c>
      <c r="X4" s="342"/>
      <c r="Y4" s="342"/>
      <c r="Z4" s="342"/>
      <c r="AA4" s="342"/>
    </row>
    <row r="5" spans="1:27" ht="19.5" customHeight="1">
      <c r="A5" s="341"/>
      <c r="C5" s="341"/>
      <c r="D5" s="341"/>
      <c r="E5" s="341"/>
      <c r="F5" s="341"/>
      <c r="G5" s="341"/>
      <c r="I5" s="341"/>
      <c r="J5" s="341"/>
      <c r="K5" s="341"/>
      <c r="L5" s="341"/>
      <c r="M5" s="341"/>
      <c r="O5" s="341"/>
      <c r="P5" s="341"/>
      <c r="Q5" s="341"/>
      <c r="R5" s="341"/>
      <c r="S5" s="341"/>
      <c r="U5" s="340"/>
      <c r="V5" s="340"/>
      <c r="W5" s="342"/>
      <c r="X5" s="342"/>
      <c r="Y5" s="342"/>
      <c r="Z5" s="342"/>
      <c r="AA5" s="342"/>
    </row>
    <row r="6" spans="1:27" ht="12.75" customHeight="1">
      <c r="A6" s="341"/>
      <c r="C6" s="341" t="s">
        <v>238</v>
      </c>
      <c r="D6" s="341" t="s">
        <v>239</v>
      </c>
      <c r="E6" s="341" t="s">
        <v>150</v>
      </c>
      <c r="F6" s="341" t="s">
        <v>240</v>
      </c>
      <c r="G6" s="341" t="s">
        <v>152</v>
      </c>
      <c r="I6" s="341" t="s">
        <v>148</v>
      </c>
      <c r="J6" s="341" t="s">
        <v>149</v>
      </c>
      <c r="K6" s="341" t="s">
        <v>150</v>
      </c>
      <c r="L6" s="341" t="s">
        <v>151</v>
      </c>
      <c r="M6" s="341" t="s">
        <v>152</v>
      </c>
      <c r="O6" s="341" t="s">
        <v>148</v>
      </c>
      <c r="P6" s="341" t="s">
        <v>149</v>
      </c>
      <c r="Q6" s="341" t="s">
        <v>150</v>
      </c>
      <c r="R6" s="341" t="s">
        <v>151</v>
      </c>
      <c r="S6" s="341" t="s">
        <v>152</v>
      </c>
      <c r="U6" s="340"/>
      <c r="V6" s="340"/>
      <c r="W6" s="343" t="s">
        <v>241</v>
      </c>
      <c r="X6" s="343"/>
      <c r="Y6" s="343"/>
      <c r="Z6" s="343"/>
      <c r="AA6" s="343"/>
    </row>
    <row r="7" spans="1:27" ht="24.75" customHeight="1">
      <c r="A7" s="341"/>
      <c r="C7" s="341"/>
      <c r="D7" s="341"/>
      <c r="E7" s="341"/>
      <c r="F7" s="341"/>
      <c r="G7" s="341"/>
      <c r="I7" s="341"/>
      <c r="J7" s="341"/>
      <c r="K7" s="341"/>
      <c r="L7" s="341"/>
      <c r="M7" s="341"/>
      <c r="O7" s="341"/>
      <c r="P7" s="341"/>
      <c r="Q7" s="341"/>
      <c r="R7" s="341"/>
      <c r="S7" s="341"/>
      <c r="U7" s="340"/>
      <c r="V7" s="340"/>
      <c r="W7" s="343"/>
      <c r="X7" s="343"/>
      <c r="Y7" s="343"/>
      <c r="Z7" s="343"/>
      <c r="AA7" s="343"/>
    </row>
    <row r="8" spans="23:27" ht="13.5">
      <c r="W8" s="344">
        <v>0.64</v>
      </c>
      <c r="X8" s="345">
        <v>0.512</v>
      </c>
      <c r="Y8" s="345">
        <v>0.448</v>
      </c>
      <c r="Z8" s="345">
        <v>0.3</v>
      </c>
      <c r="AA8" s="346">
        <v>0.06</v>
      </c>
    </row>
    <row r="9" spans="1:27" s="340" customFormat="1" ht="30.75" customHeight="1">
      <c r="A9" s="347" t="s">
        <v>242</v>
      </c>
      <c r="C9" s="348"/>
      <c r="D9" s="348"/>
      <c r="E9" s="348"/>
      <c r="F9" s="348"/>
      <c r="G9" s="348"/>
      <c r="H9" s="349"/>
      <c r="I9" s="350">
        <f>C12</f>
        <v>-28</v>
      </c>
      <c r="J9" s="350">
        <f>D12</f>
        <v>-28</v>
      </c>
      <c r="K9" s="350">
        <f>E12</f>
        <v>-28</v>
      </c>
      <c r="L9" s="350">
        <f>F12</f>
        <v>-90</v>
      </c>
      <c r="M9" s="350">
        <f>G12</f>
        <v>-180</v>
      </c>
      <c r="N9" s="351"/>
      <c r="O9" s="350">
        <f>I12</f>
        <v>-28</v>
      </c>
      <c r="P9" s="350">
        <f>J12</f>
        <v>-28</v>
      </c>
      <c r="Q9" s="350">
        <f>K12</f>
        <v>-28</v>
      </c>
      <c r="R9" s="350">
        <f>L12</f>
        <v>-90</v>
      </c>
      <c r="S9" s="350">
        <f>M12</f>
        <v>-180</v>
      </c>
      <c r="W9" s="352" t="s">
        <v>243</v>
      </c>
      <c r="X9" s="352"/>
      <c r="Y9" s="352"/>
      <c r="Z9" s="353">
        <v>30</v>
      </c>
      <c r="AA9" s="353"/>
    </row>
    <row r="10" spans="1:27" s="340" customFormat="1" ht="30.75" customHeight="1">
      <c r="A10" s="354" t="s">
        <v>244</v>
      </c>
      <c r="C10" s="355"/>
      <c r="D10" s="355"/>
      <c r="E10" s="355"/>
      <c r="F10" s="355"/>
      <c r="G10" s="355"/>
      <c r="H10" s="349"/>
      <c r="I10" s="355"/>
      <c r="J10" s="355"/>
      <c r="K10" s="355"/>
      <c r="L10" s="355"/>
      <c r="M10" s="355"/>
      <c r="N10" s="351"/>
      <c r="O10" s="355"/>
      <c r="P10" s="355"/>
      <c r="Q10" s="355"/>
      <c r="R10" s="355"/>
      <c r="S10" s="355"/>
      <c r="W10" s="352"/>
      <c r="X10" s="352"/>
      <c r="Y10" s="352"/>
      <c r="Z10" s="353"/>
      <c r="AA10" s="353"/>
    </row>
    <row r="11" spans="1:27" s="340" customFormat="1" ht="30.75" customHeight="1">
      <c r="A11" s="356" t="s">
        <v>245</v>
      </c>
      <c r="C11" s="357">
        <f>'Q1(JAN-ABR)-2022'!S10</f>
        <v>28</v>
      </c>
      <c r="D11" s="357">
        <f>'Q1(JAN-ABR)-2022'!T10</f>
        <v>28</v>
      </c>
      <c r="E11" s="357">
        <f>'Q1(JAN-ABR)-2022'!U10</f>
        <v>28</v>
      </c>
      <c r="F11" s="357">
        <f>'Q1(JAN-ABR)-2022'!V10</f>
        <v>90</v>
      </c>
      <c r="G11" s="357">
        <f>'Q1(JAN-ABR)-2022'!W10</f>
        <v>180</v>
      </c>
      <c r="H11" s="349"/>
      <c r="I11" s="357">
        <f>'Q2(MAI-AGO)-2022'!S10</f>
        <v>0</v>
      </c>
      <c r="J11" s="357">
        <f>'Q2(MAI-AGO)-2022'!T10</f>
        <v>0</v>
      </c>
      <c r="K11" s="357">
        <f>'Q2(MAI-AGO)-2022'!U10</f>
        <v>0</v>
      </c>
      <c r="L11" s="357">
        <f>'Q2(MAI-AGO)-2022'!V10</f>
        <v>0</v>
      </c>
      <c r="M11" s="357">
        <f>'Q2(MAI-AGO)-2022'!W10</f>
        <v>0</v>
      </c>
      <c r="N11" s="351"/>
      <c r="O11" s="357">
        <f>'Q3(SET-DEZ)-2022'!S10</f>
        <v>0</v>
      </c>
      <c r="P11" s="357">
        <f>'Q3(SET-DEZ)-2022'!T10</f>
        <v>0</v>
      </c>
      <c r="Q11" s="357">
        <f>'Q3(SET-DEZ)-2022'!U10</f>
        <v>0</v>
      </c>
      <c r="R11" s="357">
        <f>'Q3(SET-DEZ)-2022'!V10</f>
        <v>0</v>
      </c>
      <c r="S11" s="357">
        <f>'Q3(SET-DEZ)-2022'!W10</f>
        <v>0</v>
      </c>
      <c r="W11" s="358" t="s">
        <v>246</v>
      </c>
      <c r="X11" s="358"/>
      <c r="Y11" s="358"/>
      <c r="Z11" s="358"/>
      <c r="AA11" s="358"/>
    </row>
    <row r="12" spans="1:27" s="340" customFormat="1" ht="30.75" customHeight="1">
      <c r="A12" s="359" t="s">
        <v>247</v>
      </c>
      <c r="C12" s="360">
        <f>C9+C10-C11</f>
        <v>-28</v>
      </c>
      <c r="D12" s="360">
        <f>D9+D10-D11</f>
        <v>-28</v>
      </c>
      <c r="E12" s="360">
        <f>E9+E10-E11</f>
        <v>-28</v>
      </c>
      <c r="F12" s="360">
        <f>F9+F10-F11</f>
        <v>-90</v>
      </c>
      <c r="G12" s="360">
        <f>G9+G10-G11</f>
        <v>-180</v>
      </c>
      <c r="H12" s="349"/>
      <c r="I12" s="360">
        <f>I9+I10-I11</f>
        <v>-28</v>
      </c>
      <c r="J12" s="360">
        <f>J9+J10-J11</f>
        <v>-28</v>
      </c>
      <c r="K12" s="360">
        <f>K9+K10-K11</f>
        <v>-28</v>
      </c>
      <c r="L12" s="360">
        <f>L9+L10-L11</f>
        <v>-90</v>
      </c>
      <c r="M12" s="360">
        <f>M9+M10-M11</f>
        <v>-180</v>
      </c>
      <c r="N12" s="351"/>
      <c r="O12" s="360">
        <f>O9+O10-O11</f>
        <v>-28</v>
      </c>
      <c r="P12" s="360">
        <f>P9+P10-P11</f>
        <v>-28</v>
      </c>
      <c r="Q12" s="360">
        <f>Q9+Q10-Q11</f>
        <v>-28</v>
      </c>
      <c r="R12" s="360">
        <f>R9+R10-R11</f>
        <v>-90</v>
      </c>
      <c r="S12" s="360">
        <f>S9+S10-S11</f>
        <v>-180</v>
      </c>
      <c r="W12" s="361" t="s">
        <v>148</v>
      </c>
      <c r="X12" s="341" t="s">
        <v>149</v>
      </c>
      <c r="Y12" s="341" t="s">
        <v>150</v>
      </c>
      <c r="Z12" s="341" t="s">
        <v>152</v>
      </c>
      <c r="AA12" s="362" t="s">
        <v>151</v>
      </c>
    </row>
    <row r="13" spans="3:27" s="340" customFormat="1" ht="9.75" customHeight="1">
      <c r="C13" s="351"/>
      <c r="D13" s="351"/>
      <c r="E13" s="351"/>
      <c r="F13" s="351"/>
      <c r="G13" s="351"/>
      <c r="H13" s="351"/>
      <c r="I13" s="351"/>
      <c r="J13" s="351"/>
      <c r="K13" s="351"/>
      <c r="L13" s="351"/>
      <c r="M13" s="351"/>
      <c r="N13" s="351"/>
      <c r="O13" s="351"/>
      <c r="P13" s="351"/>
      <c r="Q13" s="351"/>
      <c r="R13" s="351"/>
      <c r="S13" s="351"/>
      <c r="W13" s="361"/>
      <c r="X13" s="341"/>
      <c r="Y13" s="341"/>
      <c r="Z13" s="341"/>
      <c r="AA13" s="362"/>
    </row>
    <row r="14" spans="1:27" s="340" customFormat="1" ht="30.75" customHeight="1">
      <c r="A14" s="363" t="s">
        <v>248</v>
      </c>
      <c r="C14" s="364"/>
      <c r="D14" s="364"/>
      <c r="E14" s="364"/>
      <c r="F14" s="364"/>
      <c r="G14" s="364"/>
      <c r="H14" s="365"/>
      <c r="I14" s="364"/>
      <c r="J14" s="364"/>
      <c r="K14" s="364"/>
      <c r="L14" s="364"/>
      <c r="M14" s="364"/>
      <c r="N14" s="366"/>
      <c r="O14" s="364"/>
      <c r="P14" s="364"/>
      <c r="Q14" s="364"/>
      <c r="R14" s="364"/>
      <c r="S14" s="364"/>
      <c r="W14" s="367">
        <f>FLOOR(28*$W$8*Z9,7)</f>
        <v>532</v>
      </c>
      <c r="X14" s="368">
        <f>FLOOR(28*$X$8*Z9,7)</f>
        <v>427</v>
      </c>
      <c r="Y14" s="368">
        <f>FLOOR(28*$Y$8*Z9,7)</f>
        <v>371</v>
      </c>
      <c r="Z14" s="368">
        <f>FLOOR(180*$Z$8*Z9,30)</f>
        <v>1620</v>
      </c>
      <c r="AA14" s="369">
        <f>FLOOR(90*$AA$8*Z9,30)</f>
        <v>150</v>
      </c>
    </row>
    <row r="15" spans="1:27" s="340" customFormat="1" ht="30.75" customHeight="1">
      <c r="A15" s="363" t="s">
        <v>249</v>
      </c>
      <c r="C15" s="370"/>
      <c r="D15" s="370"/>
      <c r="E15" s="370"/>
      <c r="F15" s="370"/>
      <c r="G15" s="370"/>
      <c r="H15" s="371"/>
      <c r="I15" s="370"/>
      <c r="J15" s="370"/>
      <c r="K15" s="370"/>
      <c r="L15" s="370"/>
      <c r="M15" s="370"/>
      <c r="N15" s="371"/>
      <c r="O15" s="370"/>
      <c r="P15" s="370"/>
      <c r="Q15" s="370"/>
      <c r="R15" s="370"/>
      <c r="S15" s="370"/>
      <c r="W15" s="367"/>
      <c r="X15" s="368"/>
      <c r="Y15" s="368"/>
      <c r="Z15" s="368"/>
      <c r="AA15" s="369"/>
    </row>
    <row r="16" spans="1:19" s="340" customFormat="1" ht="30.75" customHeight="1">
      <c r="A16" s="372" t="s">
        <v>250</v>
      </c>
      <c r="B16" s="372"/>
      <c r="C16" s="372"/>
      <c r="D16" s="372"/>
      <c r="E16" s="372"/>
      <c r="F16" s="372"/>
      <c r="G16" s="372"/>
      <c r="H16" s="372"/>
      <c r="I16" s="372"/>
      <c r="J16" s="372"/>
      <c r="K16" s="372"/>
      <c r="L16" s="372"/>
      <c r="M16" s="372"/>
      <c r="N16" s="372"/>
      <c r="O16" s="372"/>
      <c r="P16" s="372"/>
      <c r="Q16" s="372"/>
      <c r="R16" s="372"/>
      <c r="S16" s="372"/>
    </row>
    <row r="17" s="340" customFormat="1" ht="7.5" customHeight="1">
      <c r="H17" s="373">
        <v>80</v>
      </c>
    </row>
    <row r="18" spans="1:13" ht="26.25" customHeight="1">
      <c r="A18" s="374" t="s">
        <v>251</v>
      </c>
      <c r="C18" s="375">
        <f>C10+I10+O10</f>
        <v>0</v>
      </c>
      <c r="D18" s="375">
        <f>D10+J10+P10</f>
        <v>0</v>
      </c>
      <c r="E18" s="375">
        <f>E10+K10+Q10</f>
        <v>0</v>
      </c>
      <c r="F18" s="375">
        <f>F10+L10+R10</f>
        <v>0</v>
      </c>
      <c r="G18" s="375">
        <f>G10+M10+S10</f>
        <v>0</v>
      </c>
      <c r="H18" s="376"/>
      <c r="I18" s="377">
        <f>C11+I11+O11</f>
        <v>28</v>
      </c>
      <c r="J18" s="377">
        <f>D11+J11+P11</f>
        <v>28</v>
      </c>
      <c r="K18" s="377">
        <f>E11+K11+Q11</f>
        <v>28</v>
      </c>
      <c r="L18" s="377">
        <f>F11+L11+R11</f>
        <v>90</v>
      </c>
      <c r="M18" s="377">
        <f>G11+M11+S11</f>
        <v>180</v>
      </c>
    </row>
    <row r="39" spans="1:12" ht="192.75" customHeight="1">
      <c r="A39" s="378" t="s">
        <v>252</v>
      </c>
      <c r="C39" s="379" t="s">
        <v>253</v>
      </c>
      <c r="D39" s="379"/>
      <c r="E39" s="379"/>
      <c r="F39" s="379"/>
      <c r="G39" s="379"/>
      <c r="H39" s="379"/>
      <c r="I39" s="379"/>
      <c r="J39" s="379"/>
      <c r="K39" s="379"/>
      <c r="L39" s="379"/>
    </row>
    <row r="41" spans="1:13" ht="54.75" customHeight="1">
      <c r="A41" s="380" t="s">
        <v>254</v>
      </c>
      <c r="B41" s="380"/>
      <c r="C41" s="380"/>
      <c r="D41" s="380"/>
      <c r="E41" s="380"/>
      <c r="F41" s="380"/>
      <c r="G41" s="380"/>
      <c r="H41" s="380"/>
      <c r="I41" s="380"/>
      <c r="J41" s="380"/>
      <c r="K41" s="380"/>
      <c r="L41" s="380"/>
      <c r="M41" s="380"/>
    </row>
  </sheetData>
  <sheetProtection password="C5A1" sheet="1"/>
  <mergeCells count="38">
    <mergeCell ref="A2:U2"/>
    <mergeCell ref="A4:A7"/>
    <mergeCell ref="C4:G5"/>
    <mergeCell ref="I4:M5"/>
    <mergeCell ref="O4:S5"/>
    <mergeCell ref="W4:AA5"/>
    <mergeCell ref="C6:C7"/>
    <mergeCell ref="D6:D7"/>
    <mergeCell ref="E6:E7"/>
    <mergeCell ref="F6:F7"/>
    <mergeCell ref="G6:G7"/>
    <mergeCell ref="I6:I7"/>
    <mergeCell ref="J6:J7"/>
    <mergeCell ref="K6:K7"/>
    <mergeCell ref="L6:L7"/>
    <mergeCell ref="M6:M7"/>
    <mergeCell ref="O6:O7"/>
    <mergeCell ref="P6:P7"/>
    <mergeCell ref="Q6:Q7"/>
    <mergeCell ref="R6:R7"/>
    <mergeCell ref="S6:S7"/>
    <mergeCell ref="W6:AA7"/>
    <mergeCell ref="W9:Y10"/>
    <mergeCell ref="Z9:AA10"/>
    <mergeCell ref="W11:AA11"/>
    <mergeCell ref="W12:W13"/>
    <mergeCell ref="X12:X13"/>
    <mergeCell ref="Y12:Y13"/>
    <mergeCell ref="Z12:Z13"/>
    <mergeCell ref="AA12:AA13"/>
    <mergeCell ref="W14:W15"/>
    <mergeCell ref="X14:X15"/>
    <mergeCell ref="Y14:Y15"/>
    <mergeCell ref="Z14:Z15"/>
    <mergeCell ref="AA14:AA15"/>
    <mergeCell ref="A16:S16"/>
    <mergeCell ref="C39:L39"/>
    <mergeCell ref="A41:M41"/>
  </mergeCells>
  <printOptions/>
  <pageMargins left="0.31527777777777777" right="0.11805555555555555" top="0.39375" bottom="0.19652777777777777" header="0.5118055555555555" footer="0.5118055555555555"/>
  <pageSetup horizontalDpi="300" verticalDpi="300" orientation="landscape" paperSize="9" scale="65"/>
  <rowBreaks count="1" manualBreakCount="1">
    <brk id="40" max="255" man="1"/>
  </rowBreaks>
  <colBreaks count="1" manualBreakCount="1">
    <brk id="22" max="65535" man="1"/>
  </colBreaks>
  <drawing r:id="rId3"/>
  <legacyDrawing r:id="rId2"/>
</worksheet>
</file>

<file path=xl/worksheets/sheet13.xml><?xml version="1.0" encoding="utf-8"?>
<worksheet xmlns="http://schemas.openxmlformats.org/spreadsheetml/2006/main" xmlns:r="http://schemas.openxmlformats.org/officeDocument/2006/relationships">
  <dimension ref="A1:W50"/>
  <sheetViews>
    <sheetView showGridLines="0" zoomScale="90" zoomScaleNormal="90" workbookViewId="0" topLeftCell="A1">
      <selection activeCell="A1" sqref="A1"/>
    </sheetView>
  </sheetViews>
  <sheetFormatPr defaultColWidth="9.140625" defaultRowHeight="12.75"/>
  <cols>
    <col min="1" max="1" width="14.140625" style="381" customWidth="1"/>
    <col min="2" max="2" width="5.57421875" style="381" customWidth="1"/>
    <col min="3" max="3" width="4.28125" style="382" customWidth="1"/>
    <col min="4" max="4" width="12.28125" style="383" customWidth="1"/>
    <col min="5" max="5" width="16.140625" style="384" customWidth="1"/>
    <col min="6" max="6" width="16.57421875" style="383" customWidth="1"/>
    <col min="7" max="7" width="14.57421875" style="385" customWidth="1"/>
    <col min="8" max="8" width="12.140625" style="381" customWidth="1"/>
    <col min="9" max="9" width="14.00390625" style="381" customWidth="1"/>
    <col min="10" max="10" width="13.8515625" style="381" customWidth="1"/>
    <col min="11" max="11" width="11.140625" style="381" customWidth="1"/>
    <col min="12" max="12" width="19.421875" style="381" customWidth="1"/>
    <col min="13" max="13" width="0.85546875" style="386" customWidth="1"/>
    <col min="14" max="14" width="10.421875" style="387" customWidth="1"/>
    <col min="15" max="15" width="10.140625" style="387" customWidth="1"/>
    <col min="16" max="16" width="11.28125" style="387" customWidth="1"/>
    <col min="17" max="17" width="0.85546875" style="386" customWidth="1"/>
    <col min="18" max="18" width="16.57421875" style="381" customWidth="1"/>
    <col min="19" max="19" width="15.57421875" style="381" customWidth="1"/>
    <col min="20" max="20" width="0.85546875" style="386" customWidth="1"/>
    <col min="21" max="21" width="12.421875" style="388" customWidth="1"/>
    <col min="22" max="23" width="12.57421875" style="388" customWidth="1"/>
    <col min="24" max="16384" width="9.140625" style="389" customWidth="1"/>
  </cols>
  <sheetData>
    <row r="1" spans="1:23" s="393" customFormat="1" ht="32.25" customHeight="1">
      <c r="A1" s="390" t="s">
        <v>255</v>
      </c>
      <c r="B1" s="390"/>
      <c r="C1" s="390"/>
      <c r="D1" s="390"/>
      <c r="E1" s="390"/>
      <c r="F1" s="390"/>
      <c r="G1" s="390"/>
      <c r="H1" s="390"/>
      <c r="I1" s="391"/>
      <c r="J1" s="391"/>
      <c r="K1" s="391"/>
      <c r="L1" s="391"/>
      <c r="M1" s="391"/>
      <c r="N1" s="392"/>
      <c r="O1" s="392"/>
      <c r="P1" s="392"/>
      <c r="Q1" s="391"/>
      <c r="R1" s="391"/>
      <c r="S1" s="391"/>
      <c r="T1" s="391"/>
      <c r="U1" s="392"/>
      <c r="V1" s="392"/>
      <c r="W1" s="392"/>
    </row>
    <row r="2" spans="1:23" s="393" customFormat="1" ht="6.75" customHeight="1">
      <c r="A2" s="394"/>
      <c r="B2" s="394"/>
      <c r="C2" s="394"/>
      <c r="D2" s="394"/>
      <c r="E2" s="395"/>
      <c r="F2" s="396"/>
      <c r="G2" s="394"/>
      <c r="H2" s="394"/>
      <c r="I2" s="394"/>
      <c r="J2" s="394"/>
      <c r="K2" s="394"/>
      <c r="L2" s="394"/>
      <c r="M2" s="394"/>
      <c r="N2" s="397"/>
      <c r="O2" s="397"/>
      <c r="P2" s="397"/>
      <c r="Q2" s="394"/>
      <c r="R2" s="394"/>
      <c r="S2" s="394"/>
      <c r="T2" s="394"/>
      <c r="U2" s="398"/>
      <c r="V2" s="398"/>
      <c r="W2" s="398"/>
    </row>
    <row r="3" spans="1:23" s="403" customFormat="1" ht="74.25" customHeight="1">
      <c r="A3" s="399" t="s">
        <v>256</v>
      </c>
      <c r="B3" s="399" t="s">
        <v>8</v>
      </c>
      <c r="C3" s="399" t="s">
        <v>9</v>
      </c>
      <c r="D3" s="399" t="s">
        <v>257</v>
      </c>
      <c r="E3" s="400" t="s">
        <v>258</v>
      </c>
      <c r="F3" s="400"/>
      <c r="G3" s="400" t="s">
        <v>259</v>
      </c>
      <c r="H3" s="400"/>
      <c r="I3" s="400"/>
      <c r="J3" s="400"/>
      <c r="K3" s="400"/>
      <c r="L3" s="400"/>
      <c r="M3" s="401"/>
      <c r="N3" s="402" t="s">
        <v>260</v>
      </c>
      <c r="O3" s="402"/>
      <c r="P3" s="402"/>
      <c r="Q3" s="401"/>
      <c r="R3" s="400" t="s">
        <v>261</v>
      </c>
      <c r="S3" s="400"/>
      <c r="T3" s="401"/>
      <c r="U3" s="402" t="s">
        <v>262</v>
      </c>
      <c r="V3" s="402"/>
      <c r="W3" s="402"/>
    </row>
    <row r="4" spans="1:23" s="403" customFormat="1" ht="115.5">
      <c r="A4" s="399"/>
      <c r="B4" s="399"/>
      <c r="C4" s="399"/>
      <c r="D4" s="399"/>
      <c r="E4" s="55" t="s">
        <v>38</v>
      </c>
      <c r="F4" s="56" t="s">
        <v>263</v>
      </c>
      <c r="G4" s="399" t="s">
        <v>264</v>
      </c>
      <c r="H4" s="399" t="s">
        <v>134</v>
      </c>
      <c r="I4" s="399" t="s">
        <v>210</v>
      </c>
      <c r="J4" s="399" t="s">
        <v>211</v>
      </c>
      <c r="K4" s="399" t="s">
        <v>137</v>
      </c>
      <c r="L4" s="399" t="s">
        <v>265</v>
      </c>
      <c r="M4" s="401"/>
      <c r="N4" s="404" t="s">
        <v>266</v>
      </c>
      <c r="O4" s="404" t="s">
        <v>267</v>
      </c>
      <c r="P4" s="404" t="s">
        <v>268</v>
      </c>
      <c r="Q4" s="401"/>
      <c r="R4" s="400" t="s">
        <v>269</v>
      </c>
      <c r="S4" s="399" t="s">
        <v>270</v>
      </c>
      <c r="T4" s="401"/>
      <c r="U4" s="405" t="s">
        <v>271</v>
      </c>
      <c r="V4" s="405" t="s">
        <v>272</v>
      </c>
      <c r="W4" s="405" t="s">
        <v>273</v>
      </c>
    </row>
    <row r="5" spans="1:23" s="410" customFormat="1" ht="18.75" customHeight="1">
      <c r="A5" s="406">
        <f>A6</f>
        <v>0</v>
      </c>
      <c r="B5" s="406">
        <f>B6</f>
        <v>0</v>
      </c>
      <c r="C5" s="406">
        <f>C6</f>
        <v>0</v>
      </c>
      <c r="D5" s="407">
        <f>D6</f>
        <v>0</v>
      </c>
      <c r="E5" s="406">
        <f>COUNTIF(E6:E50,"&gt;0")</f>
        <v>0</v>
      </c>
      <c r="F5" s="406">
        <f>COUNTA(F6:F50)</f>
        <v>0</v>
      </c>
      <c r="G5" s="406">
        <f>SUM(G6:G50)</f>
        <v>0</v>
      </c>
      <c r="H5" s="406">
        <f>SUM(H6:H50)</f>
        <v>0</v>
      </c>
      <c r="I5" s="406">
        <f>SUM(I6:I50)</f>
        <v>0</v>
      </c>
      <c r="J5" s="406">
        <f>SUM(J6:J50)</f>
        <v>0</v>
      </c>
      <c r="K5" s="406">
        <f>SUM(K6:K50)</f>
        <v>0</v>
      </c>
      <c r="L5" s="406">
        <f>SUM(L6:L50)</f>
        <v>0</v>
      </c>
      <c r="M5" s="408"/>
      <c r="N5" s="404">
        <f>IF(I5=0,"-",(I5-J5)/I5*100)</f>
        <v>0</v>
      </c>
      <c r="O5" s="404">
        <f aca="true" t="shared" si="0" ref="O5:O50">IF(I5=0,"-",(K5/I5)*100)</f>
        <v>0</v>
      </c>
      <c r="P5" s="404">
        <f aca="true" t="shared" si="1" ref="P5:P50">IF(I5=0,"-",(L5/I5)*100)</f>
        <v>0</v>
      </c>
      <c r="Q5" s="408"/>
      <c r="R5" s="406">
        <f>SUM(R6:R50)</f>
        <v>0</v>
      </c>
      <c r="S5" s="406">
        <f>SUM(S6:S50)</f>
        <v>0</v>
      </c>
      <c r="T5" s="408"/>
      <c r="U5" s="409">
        <f>SUM(G5)</f>
        <v>0</v>
      </c>
      <c r="V5" s="409">
        <f>R5</f>
        <v>0</v>
      </c>
      <c r="W5" s="409">
        <f>U5+V5</f>
        <v>0</v>
      </c>
    </row>
    <row r="6" spans="1:20" ht="23.25" customHeight="1">
      <c r="A6" s="411"/>
      <c r="B6" s="411"/>
      <c r="C6" s="412"/>
      <c r="D6" s="413"/>
      <c r="E6" s="414"/>
      <c r="F6" s="413"/>
      <c r="G6" s="415"/>
      <c r="H6" s="416"/>
      <c r="I6" s="411"/>
      <c r="J6" s="411"/>
      <c r="K6" s="411"/>
      <c r="L6" s="411"/>
      <c r="M6" s="417"/>
      <c r="N6" s="418">
        <f aca="true" t="shared" si="2" ref="N6:N50">IF(I6=0,"-",((I6-J6)/I6)*100)</f>
        <v>0</v>
      </c>
      <c r="O6" s="418">
        <f t="shared" si="0"/>
        <v>0</v>
      </c>
      <c r="P6" s="418">
        <f t="shared" si="1"/>
        <v>0</v>
      </c>
      <c r="Q6" s="417"/>
      <c r="R6" s="419">
        <f aca="true" t="shared" si="3" ref="R6:R50">IF(G6="0","1",IF(G6="1","0",""))</f>
        <v>0</v>
      </c>
      <c r="S6" s="411"/>
      <c r="T6" s="417"/>
    </row>
    <row r="7" spans="1:23" ht="23.25" customHeight="1">
      <c r="A7" s="411"/>
      <c r="B7" s="411"/>
      <c r="C7" s="412"/>
      <c r="D7" s="413"/>
      <c r="E7" s="414"/>
      <c r="F7" s="413"/>
      <c r="G7" s="420"/>
      <c r="H7" s="411"/>
      <c r="I7" s="411"/>
      <c r="J7" s="411"/>
      <c r="K7" s="411"/>
      <c r="L7" s="411"/>
      <c r="M7" s="417"/>
      <c r="N7" s="418">
        <f t="shared" si="2"/>
        <v>0</v>
      </c>
      <c r="O7" s="418">
        <f t="shared" si="0"/>
        <v>0</v>
      </c>
      <c r="P7" s="418">
        <f t="shared" si="1"/>
        <v>0</v>
      </c>
      <c r="Q7" s="417"/>
      <c r="R7" s="419">
        <f t="shared" si="3"/>
        <v>0</v>
      </c>
      <c r="S7" s="411"/>
      <c r="T7" s="417"/>
      <c r="U7" s="421" t="s">
        <v>274</v>
      </c>
      <c r="V7" s="421"/>
      <c r="W7" s="421"/>
    </row>
    <row r="8" spans="1:23" ht="23.25" customHeight="1">
      <c r="A8" s="411"/>
      <c r="B8" s="411"/>
      <c r="C8" s="412"/>
      <c r="D8" s="413"/>
      <c r="E8" s="414"/>
      <c r="F8" s="413"/>
      <c r="G8" s="420"/>
      <c r="H8" s="411"/>
      <c r="I8" s="411"/>
      <c r="J8" s="411"/>
      <c r="K8" s="411"/>
      <c r="L8" s="411"/>
      <c r="M8" s="417"/>
      <c r="N8" s="418">
        <f t="shared" si="2"/>
        <v>0</v>
      </c>
      <c r="O8" s="418">
        <f t="shared" si="0"/>
        <v>0</v>
      </c>
      <c r="P8" s="418">
        <f t="shared" si="1"/>
        <v>0</v>
      </c>
      <c r="Q8" s="417"/>
      <c r="R8" s="419">
        <f t="shared" si="3"/>
        <v>0</v>
      </c>
      <c r="S8" s="411"/>
      <c r="T8" s="417"/>
      <c r="U8" s="422"/>
      <c r="V8" s="422"/>
      <c r="W8" s="422"/>
    </row>
    <row r="9" spans="1:23" ht="23.25" customHeight="1">
      <c r="A9" s="423"/>
      <c r="B9" s="423"/>
      <c r="C9" s="424"/>
      <c r="D9" s="413"/>
      <c r="E9" s="414"/>
      <c r="F9" s="413"/>
      <c r="G9" s="420"/>
      <c r="H9" s="411"/>
      <c r="I9" s="411"/>
      <c r="J9" s="411"/>
      <c r="K9" s="411"/>
      <c r="L9" s="423"/>
      <c r="M9" s="394"/>
      <c r="N9" s="418">
        <f t="shared" si="2"/>
        <v>0</v>
      </c>
      <c r="O9" s="418">
        <f t="shared" si="0"/>
        <v>0</v>
      </c>
      <c r="P9" s="418">
        <f t="shared" si="1"/>
        <v>0</v>
      </c>
      <c r="Q9" s="394"/>
      <c r="R9" s="419">
        <f t="shared" si="3"/>
        <v>0</v>
      </c>
      <c r="S9" s="411"/>
      <c r="T9" s="394"/>
      <c r="U9" s="425"/>
      <c r="V9" s="425"/>
      <c r="W9" s="425"/>
    </row>
    <row r="10" spans="1:23" ht="23.25" customHeight="1">
      <c r="A10" s="411"/>
      <c r="B10" s="411"/>
      <c r="C10" s="412"/>
      <c r="D10" s="413"/>
      <c r="E10" s="414"/>
      <c r="F10" s="413"/>
      <c r="G10" s="420"/>
      <c r="H10" s="423"/>
      <c r="I10" s="423"/>
      <c r="J10" s="423"/>
      <c r="K10" s="423"/>
      <c r="L10" s="423"/>
      <c r="M10" s="394"/>
      <c r="N10" s="418">
        <f t="shared" si="2"/>
        <v>0</v>
      </c>
      <c r="O10" s="418">
        <f t="shared" si="0"/>
        <v>0</v>
      </c>
      <c r="P10" s="418">
        <f t="shared" si="1"/>
        <v>0</v>
      </c>
      <c r="Q10" s="394"/>
      <c r="R10" s="419">
        <f t="shared" si="3"/>
        <v>0</v>
      </c>
      <c r="S10" s="411"/>
      <c r="T10" s="394"/>
      <c r="U10" s="426" t="s">
        <v>275</v>
      </c>
      <c r="V10" s="426"/>
      <c r="W10" s="426"/>
    </row>
    <row r="11" spans="1:23" ht="23.25" customHeight="1">
      <c r="A11" s="411"/>
      <c r="B11" s="411"/>
      <c r="C11" s="412"/>
      <c r="D11" s="413"/>
      <c r="E11" s="414"/>
      <c r="F11" s="413"/>
      <c r="G11" s="420"/>
      <c r="H11" s="411"/>
      <c r="I11" s="411"/>
      <c r="J11" s="411"/>
      <c r="K11" s="411"/>
      <c r="L11" s="423"/>
      <c r="M11" s="394"/>
      <c r="N11" s="418">
        <f t="shared" si="2"/>
        <v>0</v>
      </c>
      <c r="O11" s="418">
        <f t="shared" si="0"/>
        <v>0</v>
      </c>
      <c r="P11" s="418">
        <f t="shared" si="1"/>
        <v>0</v>
      </c>
      <c r="Q11" s="394"/>
      <c r="R11" s="419">
        <f t="shared" si="3"/>
        <v>0</v>
      </c>
      <c r="S11" s="411"/>
      <c r="T11" s="394"/>
      <c r="U11" s="427"/>
      <c r="V11" s="427"/>
      <c r="W11" s="427"/>
    </row>
    <row r="12" spans="1:23" ht="23.25" customHeight="1">
      <c r="A12" s="428"/>
      <c r="B12" s="428"/>
      <c r="C12" s="429"/>
      <c r="D12" s="430"/>
      <c r="E12" s="431"/>
      <c r="F12" s="430"/>
      <c r="G12" s="420"/>
      <c r="H12" s="428"/>
      <c r="I12" s="428"/>
      <c r="J12" s="428"/>
      <c r="K12" s="428"/>
      <c r="L12" s="428"/>
      <c r="N12" s="418">
        <f t="shared" si="2"/>
        <v>0</v>
      </c>
      <c r="O12" s="418">
        <f t="shared" si="0"/>
        <v>0</v>
      </c>
      <c r="P12" s="418">
        <f t="shared" si="1"/>
        <v>0</v>
      </c>
      <c r="R12" s="419">
        <f t="shared" si="3"/>
        <v>0</v>
      </c>
      <c r="S12" s="428"/>
      <c r="U12" s="425"/>
      <c r="V12" s="425"/>
      <c r="W12" s="425"/>
    </row>
    <row r="13" spans="1:23" ht="23.25" customHeight="1">
      <c r="A13" s="432"/>
      <c r="B13" s="432"/>
      <c r="C13" s="433"/>
      <c r="D13" s="430"/>
      <c r="E13" s="434"/>
      <c r="F13" s="430"/>
      <c r="G13" s="420"/>
      <c r="H13" s="432"/>
      <c r="I13" s="432"/>
      <c r="J13" s="432"/>
      <c r="K13" s="432"/>
      <c r="L13" s="432"/>
      <c r="M13" s="435"/>
      <c r="N13" s="418">
        <f t="shared" si="2"/>
        <v>0</v>
      </c>
      <c r="O13" s="418">
        <f t="shared" si="0"/>
        <v>0</v>
      </c>
      <c r="P13" s="418">
        <f t="shared" si="1"/>
        <v>0</v>
      </c>
      <c r="Q13" s="435"/>
      <c r="R13" s="419">
        <f t="shared" si="3"/>
        <v>0</v>
      </c>
      <c r="S13" s="432"/>
      <c r="T13" s="435"/>
      <c r="U13" s="426" t="s">
        <v>276</v>
      </c>
      <c r="V13" s="426"/>
      <c r="W13" s="426"/>
    </row>
    <row r="14" spans="1:23" ht="23.25" customHeight="1">
      <c r="A14" s="432"/>
      <c r="B14" s="432"/>
      <c r="C14" s="433"/>
      <c r="D14" s="430"/>
      <c r="E14" s="434"/>
      <c r="F14" s="430"/>
      <c r="G14" s="420"/>
      <c r="H14" s="432"/>
      <c r="I14" s="432"/>
      <c r="J14" s="432"/>
      <c r="K14" s="432"/>
      <c r="L14" s="432"/>
      <c r="M14" s="435"/>
      <c r="N14" s="418">
        <f t="shared" si="2"/>
        <v>0</v>
      </c>
      <c r="O14" s="418">
        <f t="shared" si="0"/>
        <v>0</v>
      </c>
      <c r="P14" s="418">
        <f t="shared" si="1"/>
        <v>0</v>
      </c>
      <c r="Q14" s="435"/>
      <c r="R14" s="419">
        <f t="shared" si="3"/>
        <v>0</v>
      </c>
      <c r="S14" s="432"/>
      <c r="T14" s="435"/>
      <c r="U14" s="422"/>
      <c r="V14" s="422"/>
      <c r="W14" s="422"/>
    </row>
    <row r="15" spans="1:23" ht="23.25" customHeight="1">
      <c r="A15" s="432"/>
      <c r="B15" s="432"/>
      <c r="C15" s="433"/>
      <c r="D15" s="430"/>
      <c r="E15" s="434"/>
      <c r="F15" s="430"/>
      <c r="G15" s="420"/>
      <c r="H15" s="432"/>
      <c r="I15" s="432"/>
      <c r="J15" s="432"/>
      <c r="K15" s="432"/>
      <c r="L15" s="432"/>
      <c r="M15" s="435"/>
      <c r="N15" s="418">
        <f t="shared" si="2"/>
        <v>0</v>
      </c>
      <c r="O15" s="418">
        <f t="shared" si="0"/>
        <v>0</v>
      </c>
      <c r="P15" s="418">
        <f t="shared" si="1"/>
        <v>0</v>
      </c>
      <c r="Q15" s="435"/>
      <c r="R15" s="419">
        <f t="shared" si="3"/>
        <v>0</v>
      </c>
      <c r="S15" s="432"/>
      <c r="T15" s="435"/>
      <c r="U15" s="436"/>
      <c r="V15" s="437"/>
      <c r="W15" s="438"/>
    </row>
    <row r="16" spans="1:23" ht="23.25" customHeight="1">
      <c r="A16" s="432"/>
      <c r="B16" s="432"/>
      <c r="C16" s="433"/>
      <c r="D16" s="430"/>
      <c r="E16" s="434"/>
      <c r="F16" s="430"/>
      <c r="G16" s="420"/>
      <c r="H16" s="432"/>
      <c r="I16" s="432"/>
      <c r="J16" s="432"/>
      <c r="K16" s="432"/>
      <c r="L16" s="432"/>
      <c r="M16" s="435"/>
      <c r="N16" s="418">
        <f t="shared" si="2"/>
        <v>0</v>
      </c>
      <c r="O16" s="418">
        <f t="shared" si="0"/>
        <v>0</v>
      </c>
      <c r="P16" s="418">
        <f t="shared" si="1"/>
        <v>0</v>
      </c>
      <c r="Q16" s="435"/>
      <c r="R16" s="419">
        <f t="shared" si="3"/>
        <v>0</v>
      </c>
      <c r="S16" s="432"/>
      <c r="T16" s="435"/>
      <c r="U16" s="436"/>
      <c r="V16" s="437"/>
      <c r="W16" s="438"/>
    </row>
    <row r="17" spans="1:23" ht="23.25" customHeight="1">
      <c r="A17" s="432"/>
      <c r="B17" s="432"/>
      <c r="C17" s="433"/>
      <c r="D17" s="430"/>
      <c r="E17" s="434"/>
      <c r="F17" s="430"/>
      <c r="G17" s="420"/>
      <c r="H17" s="432"/>
      <c r="I17" s="432"/>
      <c r="J17" s="432"/>
      <c r="K17" s="432"/>
      <c r="L17" s="432"/>
      <c r="M17" s="435"/>
      <c r="N17" s="418">
        <f t="shared" si="2"/>
        <v>0</v>
      </c>
      <c r="O17" s="418">
        <f t="shared" si="0"/>
        <v>0</v>
      </c>
      <c r="P17" s="418">
        <f t="shared" si="1"/>
        <v>0</v>
      </c>
      <c r="Q17" s="435"/>
      <c r="R17" s="419">
        <f t="shared" si="3"/>
        <v>0</v>
      </c>
      <c r="S17" s="432"/>
      <c r="T17" s="435"/>
      <c r="U17" s="436"/>
      <c r="V17" s="437"/>
      <c r="W17" s="438"/>
    </row>
    <row r="18" spans="1:23" ht="23.25" customHeight="1">
      <c r="A18" s="432"/>
      <c r="B18" s="432"/>
      <c r="C18" s="433"/>
      <c r="D18" s="430"/>
      <c r="E18" s="434"/>
      <c r="F18" s="430"/>
      <c r="G18" s="420"/>
      <c r="H18" s="432"/>
      <c r="I18" s="432"/>
      <c r="J18" s="432"/>
      <c r="K18" s="432"/>
      <c r="L18" s="432"/>
      <c r="M18" s="435"/>
      <c r="N18" s="418">
        <f t="shared" si="2"/>
        <v>0</v>
      </c>
      <c r="O18" s="418">
        <f t="shared" si="0"/>
        <v>0</v>
      </c>
      <c r="P18" s="418">
        <f t="shared" si="1"/>
        <v>0</v>
      </c>
      <c r="Q18" s="435"/>
      <c r="R18" s="419">
        <f t="shared" si="3"/>
        <v>0</v>
      </c>
      <c r="S18" s="432"/>
      <c r="T18" s="435"/>
      <c r="U18" s="436"/>
      <c r="V18" s="437"/>
      <c r="W18" s="438"/>
    </row>
    <row r="19" spans="1:23" ht="23.25" customHeight="1">
      <c r="A19" s="432"/>
      <c r="B19" s="432"/>
      <c r="C19" s="433"/>
      <c r="D19" s="430"/>
      <c r="E19" s="434"/>
      <c r="F19" s="430"/>
      <c r="G19" s="420"/>
      <c r="H19" s="432"/>
      <c r="I19" s="432"/>
      <c r="J19" s="432"/>
      <c r="K19" s="432"/>
      <c r="L19" s="432"/>
      <c r="M19" s="435"/>
      <c r="N19" s="418">
        <f t="shared" si="2"/>
        <v>0</v>
      </c>
      <c r="O19" s="418">
        <f t="shared" si="0"/>
        <v>0</v>
      </c>
      <c r="P19" s="418">
        <f t="shared" si="1"/>
        <v>0</v>
      </c>
      <c r="Q19" s="435"/>
      <c r="R19" s="419">
        <f t="shared" si="3"/>
        <v>0</v>
      </c>
      <c r="S19" s="432"/>
      <c r="T19" s="435"/>
      <c r="U19" s="436"/>
      <c r="V19" s="437"/>
      <c r="W19" s="438"/>
    </row>
    <row r="20" spans="1:23" ht="23.25" customHeight="1">
      <c r="A20" s="432"/>
      <c r="B20" s="432"/>
      <c r="C20" s="433"/>
      <c r="D20" s="430"/>
      <c r="E20" s="434"/>
      <c r="F20" s="430"/>
      <c r="G20" s="420"/>
      <c r="H20" s="432"/>
      <c r="I20" s="432"/>
      <c r="J20" s="432"/>
      <c r="K20" s="432"/>
      <c r="L20" s="432"/>
      <c r="M20" s="435"/>
      <c r="N20" s="418">
        <f t="shared" si="2"/>
        <v>0</v>
      </c>
      <c r="O20" s="418">
        <f t="shared" si="0"/>
        <v>0</v>
      </c>
      <c r="P20" s="418">
        <f t="shared" si="1"/>
        <v>0</v>
      </c>
      <c r="Q20" s="435"/>
      <c r="R20" s="419">
        <f t="shared" si="3"/>
        <v>0</v>
      </c>
      <c r="S20" s="432"/>
      <c r="T20" s="435"/>
      <c r="U20" s="436"/>
      <c r="V20" s="437"/>
      <c r="W20" s="438"/>
    </row>
    <row r="21" spans="1:23" ht="23.25" customHeight="1">
      <c r="A21" s="432"/>
      <c r="B21" s="432"/>
      <c r="C21" s="433"/>
      <c r="D21" s="430"/>
      <c r="E21" s="434"/>
      <c r="F21" s="430"/>
      <c r="G21" s="420"/>
      <c r="H21" s="432"/>
      <c r="I21" s="432"/>
      <c r="J21" s="432"/>
      <c r="K21" s="432"/>
      <c r="L21" s="432"/>
      <c r="M21" s="435"/>
      <c r="N21" s="418">
        <f t="shared" si="2"/>
        <v>0</v>
      </c>
      <c r="O21" s="418">
        <f t="shared" si="0"/>
        <v>0</v>
      </c>
      <c r="P21" s="418">
        <f t="shared" si="1"/>
        <v>0</v>
      </c>
      <c r="Q21" s="435"/>
      <c r="R21" s="419">
        <f t="shared" si="3"/>
        <v>0</v>
      </c>
      <c r="S21" s="432"/>
      <c r="T21" s="435"/>
      <c r="U21" s="436"/>
      <c r="V21" s="437"/>
      <c r="W21" s="438"/>
    </row>
    <row r="22" spans="1:23" ht="23.25" customHeight="1">
      <c r="A22" s="432"/>
      <c r="B22" s="432"/>
      <c r="C22" s="433"/>
      <c r="D22" s="430"/>
      <c r="E22" s="434"/>
      <c r="F22" s="430"/>
      <c r="G22" s="420"/>
      <c r="H22" s="432"/>
      <c r="I22" s="432"/>
      <c r="J22" s="432"/>
      <c r="K22" s="432"/>
      <c r="L22" s="432"/>
      <c r="M22" s="435"/>
      <c r="N22" s="418">
        <f t="shared" si="2"/>
        <v>0</v>
      </c>
      <c r="O22" s="418">
        <f t="shared" si="0"/>
        <v>0</v>
      </c>
      <c r="P22" s="418">
        <f t="shared" si="1"/>
        <v>0</v>
      </c>
      <c r="Q22" s="435"/>
      <c r="R22" s="419">
        <f t="shared" si="3"/>
        <v>0</v>
      </c>
      <c r="S22" s="432"/>
      <c r="T22" s="435"/>
      <c r="U22" s="436"/>
      <c r="V22" s="437"/>
      <c r="W22" s="438"/>
    </row>
    <row r="23" spans="1:23" ht="23.25" customHeight="1">
      <c r="A23" s="432"/>
      <c r="B23" s="432"/>
      <c r="C23" s="433"/>
      <c r="D23" s="430"/>
      <c r="E23" s="434"/>
      <c r="F23" s="430"/>
      <c r="G23" s="420"/>
      <c r="H23" s="432"/>
      <c r="I23" s="432"/>
      <c r="J23" s="432"/>
      <c r="K23" s="432"/>
      <c r="L23" s="432"/>
      <c r="M23" s="435"/>
      <c r="N23" s="418">
        <f t="shared" si="2"/>
        <v>0</v>
      </c>
      <c r="O23" s="418">
        <f t="shared" si="0"/>
        <v>0</v>
      </c>
      <c r="P23" s="418">
        <f t="shared" si="1"/>
        <v>0</v>
      </c>
      <c r="Q23" s="435"/>
      <c r="R23" s="419">
        <f t="shared" si="3"/>
        <v>0</v>
      </c>
      <c r="S23" s="432"/>
      <c r="T23" s="435"/>
      <c r="U23" s="436"/>
      <c r="V23" s="437"/>
      <c r="W23" s="438"/>
    </row>
    <row r="24" spans="1:23" ht="23.25" customHeight="1">
      <c r="A24" s="432"/>
      <c r="B24" s="432"/>
      <c r="C24" s="433"/>
      <c r="D24" s="430"/>
      <c r="E24" s="434"/>
      <c r="F24" s="430"/>
      <c r="G24" s="420"/>
      <c r="H24" s="432"/>
      <c r="I24" s="432"/>
      <c r="J24" s="432"/>
      <c r="K24" s="432"/>
      <c r="L24" s="432"/>
      <c r="M24" s="435"/>
      <c r="N24" s="418">
        <f t="shared" si="2"/>
        <v>0</v>
      </c>
      <c r="O24" s="418">
        <f t="shared" si="0"/>
        <v>0</v>
      </c>
      <c r="P24" s="418">
        <f t="shared" si="1"/>
        <v>0</v>
      </c>
      <c r="Q24" s="435"/>
      <c r="R24" s="419">
        <f t="shared" si="3"/>
        <v>0</v>
      </c>
      <c r="S24" s="432"/>
      <c r="T24" s="435"/>
      <c r="U24" s="436"/>
      <c r="V24" s="437"/>
      <c r="W24" s="438"/>
    </row>
    <row r="25" spans="1:23" ht="23.25" customHeight="1">
      <c r="A25" s="432"/>
      <c r="B25" s="432"/>
      <c r="C25" s="433"/>
      <c r="D25" s="430"/>
      <c r="E25" s="434"/>
      <c r="F25" s="430"/>
      <c r="G25" s="420"/>
      <c r="H25" s="432"/>
      <c r="I25" s="432"/>
      <c r="J25" s="432"/>
      <c r="K25" s="432"/>
      <c r="L25" s="432"/>
      <c r="M25" s="435"/>
      <c r="N25" s="418">
        <f t="shared" si="2"/>
        <v>0</v>
      </c>
      <c r="O25" s="418">
        <f t="shared" si="0"/>
        <v>0</v>
      </c>
      <c r="P25" s="418">
        <f t="shared" si="1"/>
        <v>0</v>
      </c>
      <c r="Q25" s="435"/>
      <c r="R25" s="419">
        <f t="shared" si="3"/>
        <v>0</v>
      </c>
      <c r="S25" s="432"/>
      <c r="T25" s="435"/>
      <c r="U25" s="436"/>
      <c r="V25" s="437"/>
      <c r="W25" s="438"/>
    </row>
    <row r="26" spans="1:23" ht="23.25" customHeight="1">
      <c r="A26" s="432"/>
      <c r="B26" s="432"/>
      <c r="C26" s="433"/>
      <c r="D26" s="430"/>
      <c r="E26" s="434"/>
      <c r="F26" s="430"/>
      <c r="G26" s="420"/>
      <c r="H26" s="432"/>
      <c r="I26" s="432"/>
      <c r="J26" s="432"/>
      <c r="K26" s="432"/>
      <c r="L26" s="432"/>
      <c r="M26" s="435"/>
      <c r="N26" s="418">
        <f t="shared" si="2"/>
        <v>0</v>
      </c>
      <c r="O26" s="418">
        <f t="shared" si="0"/>
        <v>0</v>
      </c>
      <c r="P26" s="418">
        <f t="shared" si="1"/>
        <v>0</v>
      </c>
      <c r="Q26" s="435"/>
      <c r="R26" s="419">
        <f t="shared" si="3"/>
        <v>0</v>
      </c>
      <c r="S26" s="432"/>
      <c r="T26" s="435"/>
      <c r="U26" s="436"/>
      <c r="V26" s="437"/>
      <c r="W26" s="438"/>
    </row>
    <row r="27" spans="1:23" ht="23.25" customHeight="1">
      <c r="A27" s="432"/>
      <c r="B27" s="432"/>
      <c r="C27" s="433"/>
      <c r="D27" s="430"/>
      <c r="E27" s="434"/>
      <c r="F27" s="430"/>
      <c r="G27" s="420"/>
      <c r="H27" s="432"/>
      <c r="I27" s="432"/>
      <c r="J27" s="432"/>
      <c r="K27" s="432"/>
      <c r="L27" s="432"/>
      <c r="M27" s="435"/>
      <c r="N27" s="418">
        <f t="shared" si="2"/>
        <v>0</v>
      </c>
      <c r="O27" s="418">
        <f t="shared" si="0"/>
        <v>0</v>
      </c>
      <c r="P27" s="418">
        <f t="shared" si="1"/>
        <v>0</v>
      </c>
      <c r="Q27" s="435"/>
      <c r="R27" s="419">
        <f t="shared" si="3"/>
        <v>0</v>
      </c>
      <c r="S27" s="432"/>
      <c r="T27" s="435"/>
      <c r="U27" s="436"/>
      <c r="V27" s="437"/>
      <c r="W27" s="438"/>
    </row>
    <row r="28" spans="1:23" ht="23.25" customHeight="1">
      <c r="A28" s="432"/>
      <c r="B28" s="432"/>
      <c r="C28" s="433"/>
      <c r="D28" s="430"/>
      <c r="E28" s="434"/>
      <c r="F28" s="430"/>
      <c r="G28" s="420"/>
      <c r="H28" s="432"/>
      <c r="I28" s="432"/>
      <c r="J28" s="432"/>
      <c r="K28" s="432"/>
      <c r="L28" s="432"/>
      <c r="M28" s="435"/>
      <c r="N28" s="418">
        <f t="shared" si="2"/>
        <v>0</v>
      </c>
      <c r="O28" s="418">
        <f t="shared" si="0"/>
        <v>0</v>
      </c>
      <c r="P28" s="418">
        <f t="shared" si="1"/>
        <v>0</v>
      </c>
      <c r="Q28" s="435"/>
      <c r="R28" s="419">
        <f t="shared" si="3"/>
        <v>0</v>
      </c>
      <c r="S28" s="432"/>
      <c r="T28" s="435"/>
      <c r="U28" s="436"/>
      <c r="V28" s="437"/>
      <c r="W28" s="438"/>
    </row>
    <row r="29" spans="1:23" ht="23.25" customHeight="1">
      <c r="A29" s="432"/>
      <c r="B29" s="432"/>
      <c r="C29" s="433"/>
      <c r="D29" s="430"/>
      <c r="E29" s="434"/>
      <c r="F29" s="430"/>
      <c r="G29" s="420"/>
      <c r="H29" s="432"/>
      <c r="I29" s="432"/>
      <c r="J29" s="432"/>
      <c r="K29" s="432"/>
      <c r="L29" s="432"/>
      <c r="M29" s="435"/>
      <c r="N29" s="418">
        <f t="shared" si="2"/>
        <v>0</v>
      </c>
      <c r="O29" s="418">
        <f t="shared" si="0"/>
        <v>0</v>
      </c>
      <c r="P29" s="418">
        <f t="shared" si="1"/>
        <v>0</v>
      </c>
      <c r="Q29" s="435"/>
      <c r="R29" s="419">
        <f t="shared" si="3"/>
        <v>0</v>
      </c>
      <c r="S29" s="432"/>
      <c r="T29" s="435"/>
      <c r="U29" s="436"/>
      <c r="V29" s="437"/>
      <c r="W29" s="438"/>
    </row>
    <row r="30" spans="1:23" ht="23.25" customHeight="1">
      <c r="A30" s="432"/>
      <c r="B30" s="432"/>
      <c r="C30" s="433"/>
      <c r="D30" s="430"/>
      <c r="E30" s="434"/>
      <c r="F30" s="430"/>
      <c r="G30" s="420"/>
      <c r="H30" s="432"/>
      <c r="I30" s="432"/>
      <c r="J30" s="432"/>
      <c r="K30" s="432"/>
      <c r="L30" s="432"/>
      <c r="M30" s="435"/>
      <c r="N30" s="418">
        <f t="shared" si="2"/>
        <v>0</v>
      </c>
      <c r="O30" s="418">
        <f t="shared" si="0"/>
        <v>0</v>
      </c>
      <c r="P30" s="418">
        <f t="shared" si="1"/>
        <v>0</v>
      </c>
      <c r="Q30" s="435"/>
      <c r="R30" s="419">
        <f t="shared" si="3"/>
        <v>0</v>
      </c>
      <c r="S30" s="432"/>
      <c r="T30" s="435"/>
      <c r="U30" s="436"/>
      <c r="V30" s="437"/>
      <c r="W30" s="438"/>
    </row>
    <row r="31" spans="1:23" ht="23.25" customHeight="1">
      <c r="A31" s="432"/>
      <c r="B31" s="432"/>
      <c r="C31" s="433"/>
      <c r="D31" s="430"/>
      <c r="E31" s="434"/>
      <c r="F31" s="430"/>
      <c r="G31" s="420"/>
      <c r="H31" s="432"/>
      <c r="I31" s="432"/>
      <c r="J31" s="432"/>
      <c r="K31" s="432"/>
      <c r="L31" s="432"/>
      <c r="M31" s="435"/>
      <c r="N31" s="418">
        <f t="shared" si="2"/>
        <v>0</v>
      </c>
      <c r="O31" s="418">
        <f t="shared" si="0"/>
        <v>0</v>
      </c>
      <c r="P31" s="418">
        <f t="shared" si="1"/>
        <v>0</v>
      </c>
      <c r="Q31" s="435"/>
      <c r="R31" s="419">
        <f t="shared" si="3"/>
        <v>0</v>
      </c>
      <c r="S31" s="432"/>
      <c r="T31" s="435"/>
      <c r="U31" s="436"/>
      <c r="V31" s="437"/>
      <c r="W31" s="438"/>
    </row>
    <row r="32" spans="1:23" ht="23.25" customHeight="1">
      <c r="A32" s="432"/>
      <c r="B32" s="432"/>
      <c r="C32" s="433"/>
      <c r="D32" s="430"/>
      <c r="E32" s="434"/>
      <c r="F32" s="430"/>
      <c r="G32" s="420"/>
      <c r="H32" s="432"/>
      <c r="I32" s="432"/>
      <c r="J32" s="432"/>
      <c r="K32" s="432"/>
      <c r="L32" s="432"/>
      <c r="M32" s="435"/>
      <c r="N32" s="418">
        <f t="shared" si="2"/>
        <v>0</v>
      </c>
      <c r="O32" s="418">
        <f t="shared" si="0"/>
        <v>0</v>
      </c>
      <c r="P32" s="418">
        <f t="shared" si="1"/>
        <v>0</v>
      </c>
      <c r="Q32" s="435"/>
      <c r="R32" s="419">
        <f t="shared" si="3"/>
        <v>0</v>
      </c>
      <c r="S32" s="432"/>
      <c r="T32" s="435"/>
      <c r="U32" s="436"/>
      <c r="V32" s="437"/>
      <c r="W32" s="438"/>
    </row>
    <row r="33" spans="1:23" ht="23.25" customHeight="1">
      <c r="A33" s="432"/>
      <c r="B33" s="432"/>
      <c r="C33" s="433"/>
      <c r="D33" s="430"/>
      <c r="E33" s="434"/>
      <c r="F33" s="430"/>
      <c r="G33" s="420"/>
      <c r="H33" s="432"/>
      <c r="I33" s="432"/>
      <c r="J33" s="432"/>
      <c r="K33" s="432"/>
      <c r="L33" s="432"/>
      <c r="M33" s="435"/>
      <c r="N33" s="418">
        <f t="shared" si="2"/>
        <v>0</v>
      </c>
      <c r="O33" s="418">
        <f t="shared" si="0"/>
        <v>0</v>
      </c>
      <c r="P33" s="418">
        <f t="shared" si="1"/>
        <v>0</v>
      </c>
      <c r="Q33" s="435"/>
      <c r="R33" s="419">
        <f t="shared" si="3"/>
        <v>0</v>
      </c>
      <c r="S33" s="432"/>
      <c r="T33" s="435"/>
      <c r="U33" s="436"/>
      <c r="V33" s="437"/>
      <c r="W33" s="438"/>
    </row>
    <row r="34" spans="1:23" ht="23.25" customHeight="1">
      <c r="A34" s="432"/>
      <c r="B34" s="432"/>
      <c r="C34" s="433"/>
      <c r="D34" s="430"/>
      <c r="E34" s="434"/>
      <c r="F34" s="430"/>
      <c r="G34" s="420"/>
      <c r="H34" s="432"/>
      <c r="I34" s="432"/>
      <c r="J34" s="432"/>
      <c r="K34" s="432"/>
      <c r="L34" s="432"/>
      <c r="M34" s="435"/>
      <c r="N34" s="418">
        <f t="shared" si="2"/>
        <v>0</v>
      </c>
      <c r="O34" s="418">
        <f t="shared" si="0"/>
        <v>0</v>
      </c>
      <c r="P34" s="418">
        <f t="shared" si="1"/>
        <v>0</v>
      </c>
      <c r="Q34" s="435"/>
      <c r="R34" s="419">
        <f t="shared" si="3"/>
        <v>0</v>
      </c>
      <c r="S34" s="432"/>
      <c r="T34" s="435"/>
      <c r="U34" s="436"/>
      <c r="V34" s="437"/>
      <c r="W34" s="438"/>
    </row>
    <row r="35" spans="1:23" ht="23.25" customHeight="1">
      <c r="A35" s="432"/>
      <c r="B35" s="432"/>
      <c r="C35" s="433"/>
      <c r="D35" s="430"/>
      <c r="E35" s="434"/>
      <c r="F35" s="430"/>
      <c r="G35" s="420"/>
      <c r="H35" s="432"/>
      <c r="I35" s="432"/>
      <c r="J35" s="432"/>
      <c r="K35" s="432"/>
      <c r="L35" s="432"/>
      <c r="M35" s="435"/>
      <c r="N35" s="418">
        <f t="shared" si="2"/>
        <v>0</v>
      </c>
      <c r="O35" s="418">
        <f t="shared" si="0"/>
        <v>0</v>
      </c>
      <c r="P35" s="418">
        <f t="shared" si="1"/>
        <v>0</v>
      </c>
      <c r="Q35" s="435"/>
      <c r="R35" s="419">
        <f t="shared" si="3"/>
        <v>0</v>
      </c>
      <c r="S35" s="432"/>
      <c r="T35" s="435"/>
      <c r="U35" s="436"/>
      <c r="V35" s="437"/>
      <c r="W35" s="438"/>
    </row>
    <row r="36" spans="1:23" ht="23.25" customHeight="1">
      <c r="A36" s="432"/>
      <c r="B36" s="432"/>
      <c r="C36" s="433"/>
      <c r="D36" s="430"/>
      <c r="E36" s="434"/>
      <c r="F36" s="430"/>
      <c r="G36" s="420"/>
      <c r="H36" s="432"/>
      <c r="I36" s="432"/>
      <c r="J36" s="432"/>
      <c r="K36" s="432"/>
      <c r="L36" s="432"/>
      <c r="M36" s="435"/>
      <c r="N36" s="418">
        <f t="shared" si="2"/>
        <v>0</v>
      </c>
      <c r="O36" s="418">
        <f t="shared" si="0"/>
        <v>0</v>
      </c>
      <c r="P36" s="418">
        <f t="shared" si="1"/>
        <v>0</v>
      </c>
      <c r="Q36" s="435"/>
      <c r="R36" s="419">
        <f t="shared" si="3"/>
        <v>0</v>
      </c>
      <c r="S36" s="432"/>
      <c r="T36" s="435"/>
      <c r="U36" s="436"/>
      <c r="V36" s="437"/>
      <c r="W36" s="438"/>
    </row>
    <row r="37" spans="1:23" ht="23.25" customHeight="1">
      <c r="A37" s="432"/>
      <c r="B37" s="432"/>
      <c r="C37" s="433"/>
      <c r="D37" s="430"/>
      <c r="E37" s="434"/>
      <c r="F37" s="430"/>
      <c r="G37" s="420"/>
      <c r="H37" s="432"/>
      <c r="I37" s="432"/>
      <c r="J37" s="432"/>
      <c r="K37" s="432"/>
      <c r="L37" s="432"/>
      <c r="M37" s="435"/>
      <c r="N37" s="418">
        <f t="shared" si="2"/>
        <v>0</v>
      </c>
      <c r="O37" s="418">
        <f t="shared" si="0"/>
        <v>0</v>
      </c>
      <c r="P37" s="418">
        <f t="shared" si="1"/>
        <v>0</v>
      </c>
      <c r="Q37" s="435"/>
      <c r="R37" s="419">
        <f t="shared" si="3"/>
        <v>0</v>
      </c>
      <c r="S37" s="432"/>
      <c r="T37" s="435"/>
      <c r="U37" s="436"/>
      <c r="V37" s="437"/>
      <c r="W37" s="438"/>
    </row>
    <row r="38" spans="1:23" ht="23.25" customHeight="1">
      <c r="A38" s="432"/>
      <c r="B38" s="432"/>
      <c r="C38" s="433"/>
      <c r="D38" s="430"/>
      <c r="E38" s="434"/>
      <c r="F38" s="430"/>
      <c r="G38" s="420"/>
      <c r="H38" s="432"/>
      <c r="I38" s="432"/>
      <c r="J38" s="432"/>
      <c r="K38" s="432"/>
      <c r="L38" s="432"/>
      <c r="M38" s="435"/>
      <c r="N38" s="418">
        <f t="shared" si="2"/>
        <v>0</v>
      </c>
      <c r="O38" s="418">
        <f t="shared" si="0"/>
        <v>0</v>
      </c>
      <c r="P38" s="418">
        <f t="shared" si="1"/>
        <v>0</v>
      </c>
      <c r="Q38" s="435"/>
      <c r="R38" s="419">
        <f t="shared" si="3"/>
        <v>0</v>
      </c>
      <c r="S38" s="432"/>
      <c r="T38" s="435"/>
      <c r="U38" s="436"/>
      <c r="V38" s="437"/>
      <c r="W38" s="438"/>
    </row>
    <row r="39" spans="1:23" ht="23.25" customHeight="1">
      <c r="A39" s="432"/>
      <c r="B39" s="432"/>
      <c r="C39" s="433"/>
      <c r="D39" s="430"/>
      <c r="E39" s="434"/>
      <c r="F39" s="430"/>
      <c r="G39" s="420"/>
      <c r="H39" s="432"/>
      <c r="I39" s="432"/>
      <c r="J39" s="432"/>
      <c r="K39" s="432"/>
      <c r="L39" s="432"/>
      <c r="M39" s="435"/>
      <c r="N39" s="418">
        <f t="shared" si="2"/>
        <v>0</v>
      </c>
      <c r="O39" s="418">
        <f t="shared" si="0"/>
        <v>0</v>
      </c>
      <c r="P39" s="418">
        <f t="shared" si="1"/>
        <v>0</v>
      </c>
      <c r="Q39" s="435"/>
      <c r="R39" s="419">
        <f t="shared" si="3"/>
        <v>0</v>
      </c>
      <c r="S39" s="432"/>
      <c r="T39" s="435"/>
      <c r="U39" s="436"/>
      <c r="V39" s="437"/>
      <c r="W39" s="438"/>
    </row>
    <row r="40" spans="1:23" ht="23.25" customHeight="1">
      <c r="A40" s="432"/>
      <c r="B40" s="432"/>
      <c r="C40" s="433"/>
      <c r="D40" s="430"/>
      <c r="E40" s="434"/>
      <c r="F40" s="430"/>
      <c r="G40" s="420"/>
      <c r="H40" s="432"/>
      <c r="I40" s="432"/>
      <c r="J40" s="432"/>
      <c r="K40" s="432"/>
      <c r="L40" s="432"/>
      <c r="M40" s="435"/>
      <c r="N40" s="418">
        <f t="shared" si="2"/>
        <v>0</v>
      </c>
      <c r="O40" s="418">
        <f t="shared" si="0"/>
        <v>0</v>
      </c>
      <c r="P40" s="418">
        <f t="shared" si="1"/>
        <v>0</v>
      </c>
      <c r="Q40" s="435"/>
      <c r="R40" s="419">
        <f t="shared" si="3"/>
        <v>0</v>
      </c>
      <c r="S40" s="432"/>
      <c r="T40" s="435"/>
      <c r="U40" s="436"/>
      <c r="V40" s="437"/>
      <c r="W40" s="438"/>
    </row>
    <row r="41" spans="1:23" ht="23.25" customHeight="1">
      <c r="A41" s="432"/>
      <c r="B41" s="432"/>
      <c r="C41" s="433"/>
      <c r="D41" s="430"/>
      <c r="E41" s="434"/>
      <c r="F41" s="430"/>
      <c r="G41" s="420"/>
      <c r="H41" s="432"/>
      <c r="I41" s="432"/>
      <c r="J41" s="432"/>
      <c r="K41" s="432"/>
      <c r="L41" s="432"/>
      <c r="M41" s="435"/>
      <c r="N41" s="418">
        <f t="shared" si="2"/>
        <v>0</v>
      </c>
      <c r="O41" s="418">
        <f t="shared" si="0"/>
        <v>0</v>
      </c>
      <c r="P41" s="418">
        <f t="shared" si="1"/>
        <v>0</v>
      </c>
      <c r="Q41" s="435"/>
      <c r="R41" s="419">
        <f t="shared" si="3"/>
        <v>0</v>
      </c>
      <c r="S41" s="432"/>
      <c r="T41" s="435"/>
      <c r="U41" s="436"/>
      <c r="V41" s="437"/>
      <c r="W41" s="438"/>
    </row>
    <row r="42" spans="1:23" ht="23.25" customHeight="1">
      <c r="A42" s="432"/>
      <c r="B42" s="432"/>
      <c r="C42" s="433"/>
      <c r="D42" s="430"/>
      <c r="E42" s="434"/>
      <c r="F42" s="430"/>
      <c r="G42" s="420"/>
      <c r="H42" s="432"/>
      <c r="I42" s="432"/>
      <c r="J42" s="432"/>
      <c r="K42" s="432"/>
      <c r="L42" s="432"/>
      <c r="M42" s="435"/>
      <c r="N42" s="418">
        <f t="shared" si="2"/>
        <v>0</v>
      </c>
      <c r="O42" s="418">
        <f t="shared" si="0"/>
        <v>0</v>
      </c>
      <c r="P42" s="418">
        <f t="shared" si="1"/>
        <v>0</v>
      </c>
      <c r="Q42" s="435"/>
      <c r="R42" s="419">
        <f t="shared" si="3"/>
        <v>0</v>
      </c>
      <c r="S42" s="432"/>
      <c r="T42" s="435"/>
      <c r="U42" s="436"/>
      <c r="V42" s="437"/>
      <c r="W42" s="438"/>
    </row>
    <row r="43" spans="1:23" ht="23.25" customHeight="1">
      <c r="A43" s="432"/>
      <c r="B43" s="432"/>
      <c r="C43" s="433"/>
      <c r="D43" s="430"/>
      <c r="E43" s="434"/>
      <c r="F43" s="430"/>
      <c r="G43" s="420"/>
      <c r="H43" s="432"/>
      <c r="I43" s="432"/>
      <c r="J43" s="432"/>
      <c r="K43" s="432"/>
      <c r="L43" s="432"/>
      <c r="M43" s="435"/>
      <c r="N43" s="418">
        <f t="shared" si="2"/>
        <v>0</v>
      </c>
      <c r="O43" s="418">
        <f t="shared" si="0"/>
        <v>0</v>
      </c>
      <c r="P43" s="418">
        <f t="shared" si="1"/>
        <v>0</v>
      </c>
      <c r="Q43" s="435"/>
      <c r="R43" s="419">
        <f t="shared" si="3"/>
        <v>0</v>
      </c>
      <c r="S43" s="432"/>
      <c r="T43" s="435"/>
      <c r="U43" s="436"/>
      <c r="V43" s="437"/>
      <c r="W43" s="438"/>
    </row>
    <row r="44" spans="1:23" ht="23.25" customHeight="1">
      <c r="A44" s="432"/>
      <c r="B44" s="432"/>
      <c r="C44" s="433"/>
      <c r="D44" s="430"/>
      <c r="E44" s="434"/>
      <c r="F44" s="430"/>
      <c r="G44" s="420"/>
      <c r="H44" s="432"/>
      <c r="I44" s="432"/>
      <c r="J44" s="432"/>
      <c r="K44" s="432"/>
      <c r="L44" s="432"/>
      <c r="M44" s="435"/>
      <c r="N44" s="418">
        <f t="shared" si="2"/>
        <v>0</v>
      </c>
      <c r="O44" s="418">
        <f t="shared" si="0"/>
        <v>0</v>
      </c>
      <c r="P44" s="418">
        <f t="shared" si="1"/>
        <v>0</v>
      </c>
      <c r="Q44" s="435"/>
      <c r="R44" s="419">
        <f t="shared" si="3"/>
        <v>0</v>
      </c>
      <c r="S44" s="432"/>
      <c r="T44" s="435"/>
      <c r="U44" s="436"/>
      <c r="V44" s="437"/>
      <c r="W44" s="438"/>
    </row>
    <row r="45" spans="1:23" ht="23.25" customHeight="1">
      <c r="A45" s="432"/>
      <c r="B45" s="432"/>
      <c r="C45" s="433"/>
      <c r="D45" s="430"/>
      <c r="E45" s="434"/>
      <c r="F45" s="430"/>
      <c r="G45" s="420"/>
      <c r="H45" s="432"/>
      <c r="I45" s="432"/>
      <c r="J45" s="432"/>
      <c r="K45" s="432"/>
      <c r="L45" s="432"/>
      <c r="M45" s="435"/>
      <c r="N45" s="418">
        <f t="shared" si="2"/>
        <v>0</v>
      </c>
      <c r="O45" s="418">
        <f t="shared" si="0"/>
        <v>0</v>
      </c>
      <c r="P45" s="418">
        <f t="shared" si="1"/>
        <v>0</v>
      </c>
      <c r="Q45" s="435"/>
      <c r="R45" s="419">
        <f t="shared" si="3"/>
        <v>0</v>
      </c>
      <c r="S45" s="432"/>
      <c r="T45" s="435"/>
      <c r="U45" s="436"/>
      <c r="V45" s="437"/>
      <c r="W45" s="438"/>
    </row>
    <row r="46" spans="1:23" ht="23.25" customHeight="1">
      <c r="A46" s="432"/>
      <c r="B46" s="432"/>
      <c r="C46" s="433"/>
      <c r="D46" s="430"/>
      <c r="E46" s="434"/>
      <c r="F46" s="430"/>
      <c r="G46" s="420"/>
      <c r="H46" s="432"/>
      <c r="I46" s="432"/>
      <c r="J46" s="432"/>
      <c r="K46" s="432"/>
      <c r="L46" s="432"/>
      <c r="M46" s="435"/>
      <c r="N46" s="418">
        <f t="shared" si="2"/>
        <v>0</v>
      </c>
      <c r="O46" s="418">
        <f t="shared" si="0"/>
        <v>0</v>
      </c>
      <c r="P46" s="418">
        <f t="shared" si="1"/>
        <v>0</v>
      </c>
      <c r="Q46" s="435"/>
      <c r="R46" s="419">
        <f t="shared" si="3"/>
        <v>0</v>
      </c>
      <c r="S46" s="432"/>
      <c r="T46" s="435"/>
      <c r="U46" s="436"/>
      <c r="V46" s="437"/>
      <c r="W46" s="438"/>
    </row>
    <row r="47" spans="1:23" ht="23.25" customHeight="1">
      <c r="A47" s="432"/>
      <c r="B47" s="432"/>
      <c r="C47" s="433"/>
      <c r="D47" s="430"/>
      <c r="E47" s="434"/>
      <c r="F47" s="430"/>
      <c r="G47" s="420"/>
      <c r="H47" s="432"/>
      <c r="I47" s="432"/>
      <c r="J47" s="432"/>
      <c r="K47" s="432"/>
      <c r="L47" s="432"/>
      <c r="M47" s="435"/>
      <c r="N47" s="418">
        <f t="shared" si="2"/>
        <v>0</v>
      </c>
      <c r="O47" s="418">
        <f t="shared" si="0"/>
        <v>0</v>
      </c>
      <c r="P47" s="418">
        <f t="shared" si="1"/>
        <v>0</v>
      </c>
      <c r="Q47" s="435"/>
      <c r="R47" s="419">
        <f t="shared" si="3"/>
        <v>0</v>
      </c>
      <c r="S47" s="432"/>
      <c r="T47" s="435"/>
      <c r="U47" s="436"/>
      <c r="V47" s="437"/>
      <c r="W47" s="438"/>
    </row>
    <row r="48" spans="1:23" ht="23.25" customHeight="1">
      <c r="A48" s="432"/>
      <c r="B48" s="432"/>
      <c r="C48" s="433"/>
      <c r="D48" s="430"/>
      <c r="E48" s="434"/>
      <c r="F48" s="430"/>
      <c r="G48" s="420"/>
      <c r="H48" s="432"/>
      <c r="I48" s="432"/>
      <c r="J48" s="432"/>
      <c r="K48" s="432"/>
      <c r="L48" s="432"/>
      <c r="M48" s="435"/>
      <c r="N48" s="418">
        <f t="shared" si="2"/>
        <v>0</v>
      </c>
      <c r="O48" s="418">
        <f t="shared" si="0"/>
        <v>0</v>
      </c>
      <c r="P48" s="418">
        <f t="shared" si="1"/>
        <v>0</v>
      </c>
      <c r="Q48" s="435"/>
      <c r="R48" s="419">
        <f t="shared" si="3"/>
        <v>0</v>
      </c>
      <c r="S48" s="432"/>
      <c r="T48" s="435"/>
      <c r="U48" s="436"/>
      <c r="V48" s="437"/>
      <c r="W48" s="438"/>
    </row>
    <row r="49" spans="1:23" ht="23.25" customHeight="1">
      <c r="A49" s="432"/>
      <c r="B49" s="432"/>
      <c r="C49" s="433"/>
      <c r="D49" s="430"/>
      <c r="E49" s="434"/>
      <c r="F49" s="430"/>
      <c r="G49" s="420"/>
      <c r="H49" s="432"/>
      <c r="I49" s="432"/>
      <c r="J49" s="432"/>
      <c r="K49" s="432"/>
      <c r="L49" s="432"/>
      <c r="M49" s="435"/>
      <c r="N49" s="418">
        <f t="shared" si="2"/>
        <v>0</v>
      </c>
      <c r="O49" s="418">
        <f t="shared" si="0"/>
        <v>0</v>
      </c>
      <c r="P49" s="418">
        <f t="shared" si="1"/>
        <v>0</v>
      </c>
      <c r="Q49" s="435"/>
      <c r="R49" s="419">
        <f t="shared" si="3"/>
        <v>0</v>
      </c>
      <c r="S49" s="432"/>
      <c r="T49" s="435"/>
      <c r="U49" s="436"/>
      <c r="V49" s="437"/>
      <c r="W49" s="438"/>
    </row>
    <row r="50" spans="1:23" ht="23.25" customHeight="1">
      <c r="A50" s="428"/>
      <c r="B50" s="428"/>
      <c r="C50" s="429"/>
      <c r="D50" s="430"/>
      <c r="E50" s="431"/>
      <c r="F50" s="430"/>
      <c r="G50" s="420"/>
      <c r="H50" s="428"/>
      <c r="I50" s="428"/>
      <c r="J50" s="428"/>
      <c r="K50" s="428"/>
      <c r="L50" s="428"/>
      <c r="N50" s="418">
        <f t="shared" si="2"/>
        <v>0</v>
      </c>
      <c r="O50" s="418">
        <f t="shared" si="0"/>
        <v>0</v>
      </c>
      <c r="P50" s="418">
        <f t="shared" si="1"/>
        <v>0</v>
      </c>
      <c r="R50" s="419">
        <f t="shared" si="3"/>
        <v>0</v>
      </c>
      <c r="S50" s="428"/>
      <c r="U50" s="439"/>
      <c r="V50" s="439"/>
      <c r="W50" s="439"/>
    </row>
  </sheetData>
  <sheetProtection selectLockedCells="1" selectUnlockedCells="1"/>
  <mergeCells count="21">
    <mergeCell ref="A1:H1"/>
    <mergeCell ref="N1:P1"/>
    <mergeCell ref="U1:W1"/>
    <mergeCell ref="A3:A4"/>
    <mergeCell ref="B3:B4"/>
    <mergeCell ref="C3:C4"/>
    <mergeCell ref="D3:D4"/>
    <mergeCell ref="E3:F3"/>
    <mergeCell ref="G3:L3"/>
    <mergeCell ref="N3:P3"/>
    <mergeCell ref="R3:S3"/>
    <mergeCell ref="U3:W3"/>
    <mergeCell ref="U7:W7"/>
    <mergeCell ref="U8:W8"/>
    <mergeCell ref="U9:W9"/>
    <mergeCell ref="U10:W10"/>
    <mergeCell ref="U11:W11"/>
    <mergeCell ref="U12:W12"/>
    <mergeCell ref="U13:W13"/>
    <mergeCell ref="U14:W14"/>
    <mergeCell ref="U50:W50"/>
  </mergeCells>
  <conditionalFormatting sqref="A6:A65536">
    <cfRule type="cellIs" priority="1" dxfId="3" operator="between" stopIfTrue="1">
      <formula>1</formula>
      <formula>4</formula>
    </cfRule>
  </conditionalFormatting>
  <conditionalFormatting sqref="B6">
    <cfRule type="cellIs" priority="2" dxfId="3" operator="greaterThanOrEqual" stopIfTrue="1">
      <formula>2009</formula>
    </cfRule>
  </conditionalFormatting>
  <conditionalFormatting sqref="G6">
    <cfRule type="cellIs" priority="3" dxfId="3" operator="between" stopIfTrue="1">
      <formula>0</formula>
      <formula>1</formula>
    </cfRule>
  </conditionalFormatting>
  <dataValidations count="7">
    <dataValidation type="whole" showInputMessage="1" showErrorMessage="1" errorTitle="Período" error="PERÍODO INCORRETO: &#10;Digite código 1, 2, 3 ou 4" sqref="A6:A1050">
      <formula1>1</formula1>
      <formula2>4</formula2>
    </dataValidation>
    <dataValidation type="whole" operator="greaterThanOrEqual" allowBlank="1" showInputMessage="1" showErrorMessage="1" errorTitle="Ano" error="FORMATO OU ANO INCORRETO:&#10;Favor preencher ano completo (yyyy)&#10;" sqref="B6:B50">
      <formula1>2009</formula1>
    </dataValidation>
    <dataValidation type="whole" operator="lessThanOrEqual" allowBlank="1" showInputMessage="1" showErrorMessage="1" errorTitle="Participantes sessão 1" error="NÚMERO INCORRETO:&#10;Número de pacientes que participaram da 1ª sessão deve ser menor ou igual ao número de pacientes atendidos na 1ª consulta de avaliação clínica." sqref="I6:I50">
      <formula1>H6</formula1>
    </dataValidation>
    <dataValidation type="whole" operator="lessThanOrEqual" allowBlank="1" showInputMessage="1" showErrorMessage="1" errorTitle="Participantes sessão 4" error="NÚMERO INCORRETO:&#10;Número de pacientes que participaram da 4ª sessão deve ser menor ou igual ao número de pacientes que participaram da 1ª sessão." sqref="J6:J50">
      <formula1>I6</formula1>
    </dataValidation>
    <dataValidation type="whole" operator="lessThanOrEqual" allowBlank="1" showInputMessage="1" showErrorMessage="1" error="NÚMERO INCORRETO:&#10;Número de pacientes que usaram algum medicamento deve ser menor ou igual ao número de pacientes que participaram da 1ª sessão." sqref="L6:L50">
      <formula1>I6</formula1>
    </dataValidation>
    <dataValidation type="whole" operator="lessThanOrEqual" allowBlank="1" showInputMessage="1" showErrorMessage="1" errorTitle="Pacientes sem fumar " error="NÚMERO INCORRETO:&#10;Número de pacientes sem fumar na 4ª sessão deve ser menor ou igual ao número de pacientes que participaram da 4ª sessão." sqref="K6:K50">
      <formula1>J6</formula1>
    </dataValidation>
    <dataValidation type="textLength" allowBlank="1" showInputMessage="1" showErrorMessage="1" errorTitle="US realizou atendimento" error="Preencher com 0 (zero) ou 1(um)" sqref="G6">
      <formula1>0</formula1>
      <formula2>1</formula2>
    </dataValidation>
  </dataValidations>
  <printOptions horizontalCentered="1"/>
  <pageMargins left="0.07847222222222222" right="0.07847222222222222" top="0.19652777777777777" bottom="0.19652777777777777" header="0.5118055555555555" footer="0"/>
  <pageSetup horizontalDpi="300" verticalDpi="300" orientation="landscape" pageOrder="overThenDown" paperSize="9" scale="50"/>
  <headerFooter alignWithMargins="0">
    <oddFooter>&amp;C&amp;A</oddFooter>
  </headerFooter>
  <legacyDrawing r:id="rId2"/>
</worksheet>
</file>

<file path=xl/worksheets/sheet14.xml><?xml version="1.0" encoding="utf-8"?>
<worksheet xmlns="http://schemas.openxmlformats.org/spreadsheetml/2006/main" xmlns:r="http://schemas.openxmlformats.org/officeDocument/2006/relationships">
  <dimension ref="A1:W50"/>
  <sheetViews>
    <sheetView showGridLines="0" zoomScale="90" zoomScaleNormal="90" workbookViewId="0" topLeftCell="A1">
      <selection activeCell="A1" sqref="A1"/>
    </sheetView>
  </sheetViews>
  <sheetFormatPr defaultColWidth="9.140625" defaultRowHeight="12.75"/>
  <cols>
    <col min="1" max="1" width="14.421875" style="381" customWidth="1"/>
    <col min="2" max="2" width="6.421875" style="381" customWidth="1"/>
    <col min="3" max="3" width="5.7109375" style="382" customWidth="1"/>
    <col min="4" max="4" width="17.57421875" style="383" customWidth="1"/>
    <col min="5" max="5" width="17.7109375" style="384" customWidth="1"/>
    <col min="6" max="6" width="22.7109375" style="383" customWidth="1"/>
    <col min="7" max="7" width="15.421875" style="385" customWidth="1"/>
    <col min="8" max="8" width="12.140625" style="381" customWidth="1"/>
    <col min="9" max="9" width="14.28125" style="381" customWidth="1"/>
    <col min="10" max="10" width="14.421875" style="381" customWidth="1"/>
    <col min="11" max="11" width="11.57421875" style="381" customWidth="1"/>
    <col min="12" max="12" width="19.421875" style="381" customWidth="1"/>
    <col min="13" max="13" width="1.7109375" style="386" customWidth="1"/>
    <col min="14" max="14" width="10.57421875" style="387" customWidth="1"/>
    <col min="15" max="15" width="9.8515625" style="387" customWidth="1"/>
    <col min="16" max="16" width="12.7109375" style="387" customWidth="1"/>
    <col min="17" max="17" width="1.421875" style="386" customWidth="1"/>
    <col min="18" max="18" width="16.57421875" style="381" customWidth="1"/>
    <col min="19" max="19" width="19.57421875" style="381" customWidth="1"/>
    <col min="20" max="20" width="1.421875" style="386" customWidth="1"/>
    <col min="21" max="23" width="13.421875" style="388" customWidth="1"/>
    <col min="24" max="16384" width="9.140625" style="389" customWidth="1"/>
  </cols>
  <sheetData>
    <row r="1" spans="1:23" s="393" customFormat="1" ht="32.25" customHeight="1">
      <c r="A1" s="390" t="s">
        <v>277</v>
      </c>
      <c r="B1" s="390"/>
      <c r="C1" s="390"/>
      <c r="D1" s="390"/>
      <c r="E1" s="390"/>
      <c r="F1" s="390"/>
      <c r="G1" s="390"/>
      <c r="H1" s="391"/>
      <c r="I1" s="391"/>
      <c r="J1" s="391"/>
      <c r="K1" s="391"/>
      <c r="L1" s="391"/>
      <c r="M1" s="391"/>
      <c r="N1" s="392"/>
      <c r="O1" s="392"/>
      <c r="P1" s="392"/>
      <c r="Q1" s="391"/>
      <c r="R1" s="391"/>
      <c r="S1" s="391"/>
      <c r="T1" s="391"/>
      <c r="U1" s="392"/>
      <c r="V1" s="392"/>
      <c r="W1" s="392"/>
    </row>
    <row r="2" spans="1:23" s="393" customFormat="1" ht="6.75" customHeight="1">
      <c r="A2" s="394"/>
      <c r="B2" s="394"/>
      <c r="C2" s="394"/>
      <c r="D2" s="394"/>
      <c r="E2" s="395"/>
      <c r="F2" s="396"/>
      <c r="G2" s="394"/>
      <c r="H2" s="394"/>
      <c r="I2" s="394"/>
      <c r="J2" s="394"/>
      <c r="K2" s="394"/>
      <c r="L2" s="394"/>
      <c r="M2" s="394"/>
      <c r="N2" s="397"/>
      <c r="O2" s="397"/>
      <c r="P2" s="397"/>
      <c r="Q2" s="394"/>
      <c r="R2" s="394"/>
      <c r="S2" s="394"/>
      <c r="T2" s="394"/>
      <c r="U2" s="398"/>
      <c r="V2" s="398"/>
      <c r="W2" s="398"/>
    </row>
    <row r="3" spans="1:23" s="403" customFormat="1" ht="74.25" customHeight="1">
      <c r="A3" s="399" t="s">
        <v>256</v>
      </c>
      <c r="B3" s="399" t="s">
        <v>8</v>
      </c>
      <c r="C3" s="399" t="s">
        <v>9</v>
      </c>
      <c r="D3" s="399" t="s">
        <v>257</v>
      </c>
      <c r="E3" s="400" t="s">
        <v>258</v>
      </c>
      <c r="F3" s="400"/>
      <c r="G3" s="400" t="s">
        <v>259</v>
      </c>
      <c r="H3" s="400"/>
      <c r="I3" s="400"/>
      <c r="J3" s="400"/>
      <c r="K3" s="400"/>
      <c r="L3" s="400"/>
      <c r="M3" s="401"/>
      <c r="N3" s="402" t="s">
        <v>260</v>
      </c>
      <c r="O3" s="402"/>
      <c r="P3" s="402"/>
      <c r="Q3" s="401"/>
      <c r="R3" s="400" t="s">
        <v>261</v>
      </c>
      <c r="S3" s="400"/>
      <c r="T3" s="401"/>
      <c r="U3" s="402" t="s">
        <v>278</v>
      </c>
      <c r="V3" s="402"/>
      <c r="W3" s="402"/>
    </row>
    <row r="4" spans="1:23" s="403" customFormat="1" ht="102.75">
      <c r="A4" s="399"/>
      <c r="B4" s="399"/>
      <c r="C4" s="399"/>
      <c r="D4" s="399"/>
      <c r="E4" s="55" t="s">
        <v>38</v>
      </c>
      <c r="F4" s="56" t="s">
        <v>263</v>
      </c>
      <c r="G4" s="399" t="s">
        <v>264</v>
      </c>
      <c r="H4" s="399" t="s">
        <v>134</v>
      </c>
      <c r="I4" s="399" t="s">
        <v>210</v>
      </c>
      <c r="J4" s="399" t="s">
        <v>211</v>
      </c>
      <c r="K4" s="399" t="s">
        <v>137</v>
      </c>
      <c r="L4" s="399" t="s">
        <v>265</v>
      </c>
      <c r="M4" s="401"/>
      <c r="N4" s="440" t="s">
        <v>266</v>
      </c>
      <c r="O4" s="440" t="s">
        <v>267</v>
      </c>
      <c r="P4" s="440" t="s">
        <v>268</v>
      </c>
      <c r="Q4" s="401"/>
      <c r="R4" s="399" t="s">
        <v>269</v>
      </c>
      <c r="S4" s="399" t="s">
        <v>279</v>
      </c>
      <c r="T4" s="401"/>
      <c r="U4" s="405" t="s">
        <v>271</v>
      </c>
      <c r="V4" s="405" t="s">
        <v>272</v>
      </c>
      <c r="W4" s="405" t="s">
        <v>273</v>
      </c>
    </row>
    <row r="5" spans="1:23" s="410" customFormat="1" ht="20.25" customHeight="1">
      <c r="A5" s="406">
        <f>A6</f>
        <v>0</v>
      </c>
      <c r="B5" s="406">
        <f>B6</f>
        <v>0</v>
      </c>
      <c r="C5" s="406">
        <f>C6</f>
        <v>0</v>
      </c>
      <c r="D5" s="407">
        <f>D6</f>
        <v>0</v>
      </c>
      <c r="E5" s="406">
        <f>COUNTIF(E6:E50,"&gt;0")</f>
        <v>0</v>
      </c>
      <c r="F5" s="406">
        <f>COUNTA(F6:F50)</f>
        <v>0</v>
      </c>
      <c r="G5" s="406">
        <f>SUM(G6:G50)</f>
        <v>0</v>
      </c>
      <c r="H5" s="406">
        <f>SUM(H6:H50)</f>
        <v>0</v>
      </c>
      <c r="I5" s="406">
        <f>SUM(I6:I50)</f>
        <v>0</v>
      </c>
      <c r="J5" s="406">
        <f>SUM(J6:J50)</f>
        <v>0</v>
      </c>
      <c r="K5" s="406">
        <f>SUM(K6:K50)</f>
        <v>0</v>
      </c>
      <c r="L5" s="406">
        <f>SUM(L6:L50)</f>
        <v>0</v>
      </c>
      <c r="M5" s="408"/>
      <c r="N5" s="404">
        <f>IF(I5=0,"-",(I5-J5)/I5*100)</f>
        <v>0</v>
      </c>
      <c r="O5" s="404">
        <f aca="true" t="shared" si="0" ref="O5:O50">IF(I5=0,"-",(K5/I5)*100)</f>
        <v>0</v>
      </c>
      <c r="P5" s="404">
        <f aca="true" t="shared" si="1" ref="P5:P50">IF(I5=0,"-",(L5/I5)*100)</f>
        <v>0</v>
      </c>
      <c r="Q5" s="408"/>
      <c r="R5" s="406">
        <f>SUM(R6:R50)</f>
        <v>0</v>
      </c>
      <c r="S5" s="406">
        <f>SUM(S6:S50)</f>
        <v>0</v>
      </c>
      <c r="T5" s="408"/>
      <c r="U5" s="409">
        <f>SUM(G5)</f>
        <v>0</v>
      </c>
      <c r="V5" s="409">
        <f>R5</f>
        <v>0</v>
      </c>
      <c r="W5" s="409">
        <f>U5+V5</f>
        <v>0</v>
      </c>
    </row>
    <row r="6" spans="1:20" ht="23.25" customHeight="1">
      <c r="A6" s="411"/>
      <c r="B6" s="411"/>
      <c r="C6" s="412"/>
      <c r="D6" s="413"/>
      <c r="E6" s="414"/>
      <c r="F6" s="413"/>
      <c r="G6" s="415"/>
      <c r="H6" s="416"/>
      <c r="I6" s="411"/>
      <c r="J6" s="411"/>
      <c r="K6" s="411"/>
      <c r="L6" s="411"/>
      <c r="M6" s="417"/>
      <c r="N6" s="418">
        <f aca="true" t="shared" si="2" ref="N6:N50">IF(I6=0,"-",((I6-J6)/I6)*100)</f>
        <v>0</v>
      </c>
      <c r="O6" s="418">
        <f t="shared" si="0"/>
        <v>0</v>
      </c>
      <c r="P6" s="418">
        <f t="shared" si="1"/>
        <v>0</v>
      </c>
      <c r="Q6" s="417"/>
      <c r="R6" s="419">
        <f aca="true" t="shared" si="3" ref="R6:R50">IF(G6="0","1",IF(G6="1","0",""))</f>
        <v>0</v>
      </c>
      <c r="S6" s="411"/>
      <c r="T6" s="417"/>
    </row>
    <row r="7" spans="1:23" ht="23.25" customHeight="1">
      <c r="A7" s="411"/>
      <c r="B7" s="411"/>
      <c r="C7" s="412"/>
      <c r="D7" s="413"/>
      <c r="E7" s="414"/>
      <c r="F7" s="413"/>
      <c r="G7" s="420"/>
      <c r="H7" s="411"/>
      <c r="I7" s="411"/>
      <c r="J7" s="411"/>
      <c r="K7" s="411"/>
      <c r="L7" s="411"/>
      <c r="M7" s="417"/>
      <c r="N7" s="418">
        <f t="shared" si="2"/>
        <v>0</v>
      </c>
      <c r="O7" s="418">
        <f t="shared" si="0"/>
        <v>0</v>
      </c>
      <c r="P7" s="418">
        <f t="shared" si="1"/>
        <v>0</v>
      </c>
      <c r="Q7" s="417"/>
      <c r="R7" s="419">
        <f t="shared" si="3"/>
        <v>0</v>
      </c>
      <c r="S7" s="411"/>
      <c r="T7" s="417"/>
      <c r="U7" s="421" t="s">
        <v>280</v>
      </c>
      <c r="V7" s="421"/>
      <c r="W7" s="421"/>
    </row>
    <row r="8" spans="1:23" ht="23.25" customHeight="1">
      <c r="A8" s="411"/>
      <c r="B8" s="411"/>
      <c r="C8" s="412"/>
      <c r="D8" s="413"/>
      <c r="E8" s="414"/>
      <c r="F8" s="413"/>
      <c r="G8" s="420"/>
      <c r="H8" s="411"/>
      <c r="I8" s="411"/>
      <c r="J8" s="411"/>
      <c r="K8" s="411"/>
      <c r="L8" s="411"/>
      <c r="M8" s="417"/>
      <c r="N8" s="418">
        <f t="shared" si="2"/>
        <v>0</v>
      </c>
      <c r="O8" s="418">
        <f t="shared" si="0"/>
        <v>0</v>
      </c>
      <c r="P8" s="418">
        <f t="shared" si="1"/>
        <v>0</v>
      </c>
      <c r="Q8" s="417"/>
      <c r="R8" s="419">
        <f t="shared" si="3"/>
        <v>0</v>
      </c>
      <c r="S8" s="411"/>
      <c r="T8" s="417"/>
      <c r="U8" s="422"/>
      <c r="V8" s="422"/>
      <c r="W8" s="422"/>
    </row>
    <row r="9" spans="1:23" ht="23.25" customHeight="1">
      <c r="A9" s="423"/>
      <c r="B9" s="423"/>
      <c r="C9" s="424"/>
      <c r="D9" s="413"/>
      <c r="E9" s="414"/>
      <c r="F9" s="413"/>
      <c r="G9" s="420"/>
      <c r="H9" s="411"/>
      <c r="I9" s="411"/>
      <c r="J9" s="411"/>
      <c r="K9" s="411"/>
      <c r="L9" s="423"/>
      <c r="M9" s="394"/>
      <c r="N9" s="418">
        <f t="shared" si="2"/>
        <v>0</v>
      </c>
      <c r="O9" s="418">
        <f t="shared" si="0"/>
        <v>0</v>
      </c>
      <c r="P9" s="418">
        <f t="shared" si="1"/>
        <v>0</v>
      </c>
      <c r="Q9" s="394"/>
      <c r="R9" s="419">
        <f t="shared" si="3"/>
        <v>0</v>
      </c>
      <c r="S9" s="411"/>
      <c r="T9" s="394"/>
      <c r="U9" s="425"/>
      <c r="V9" s="425"/>
      <c r="W9" s="425"/>
    </row>
    <row r="10" spans="1:23" ht="23.25" customHeight="1">
      <c r="A10" s="411"/>
      <c r="B10" s="411"/>
      <c r="C10" s="412"/>
      <c r="D10" s="413"/>
      <c r="E10" s="414"/>
      <c r="F10" s="413"/>
      <c r="G10" s="420"/>
      <c r="H10" s="423"/>
      <c r="I10" s="423"/>
      <c r="J10" s="423"/>
      <c r="K10" s="423"/>
      <c r="L10" s="423"/>
      <c r="M10" s="394"/>
      <c r="N10" s="418">
        <f t="shared" si="2"/>
        <v>0</v>
      </c>
      <c r="O10" s="418">
        <f t="shared" si="0"/>
        <v>0</v>
      </c>
      <c r="P10" s="418">
        <f t="shared" si="1"/>
        <v>0</v>
      </c>
      <c r="Q10" s="394"/>
      <c r="R10" s="419">
        <f t="shared" si="3"/>
        <v>0</v>
      </c>
      <c r="S10" s="411"/>
      <c r="T10" s="394"/>
      <c r="U10" s="426" t="s">
        <v>275</v>
      </c>
      <c r="V10" s="426"/>
      <c r="W10" s="426"/>
    </row>
    <row r="11" spans="1:23" ht="23.25" customHeight="1">
      <c r="A11" s="411"/>
      <c r="B11" s="411"/>
      <c r="C11" s="412"/>
      <c r="D11" s="413"/>
      <c r="E11" s="414"/>
      <c r="F11" s="413"/>
      <c r="G11" s="420"/>
      <c r="H11" s="411"/>
      <c r="I11" s="411"/>
      <c r="J11" s="411"/>
      <c r="K11" s="411"/>
      <c r="L11" s="423"/>
      <c r="M11" s="394"/>
      <c r="N11" s="418">
        <f t="shared" si="2"/>
        <v>0</v>
      </c>
      <c r="O11" s="418">
        <f t="shared" si="0"/>
        <v>0</v>
      </c>
      <c r="P11" s="418">
        <f t="shared" si="1"/>
        <v>0</v>
      </c>
      <c r="Q11" s="394"/>
      <c r="R11" s="419">
        <f t="shared" si="3"/>
        <v>0</v>
      </c>
      <c r="S11" s="411"/>
      <c r="T11" s="394"/>
      <c r="U11" s="427"/>
      <c r="V11" s="427"/>
      <c r="W11" s="427"/>
    </row>
    <row r="12" spans="1:23" ht="23.25" customHeight="1">
      <c r="A12" s="428"/>
      <c r="B12" s="428"/>
      <c r="C12" s="429"/>
      <c r="D12" s="430"/>
      <c r="E12" s="431"/>
      <c r="F12" s="430"/>
      <c r="G12" s="420"/>
      <c r="H12" s="428"/>
      <c r="I12" s="428"/>
      <c r="J12" s="428"/>
      <c r="K12" s="428"/>
      <c r="L12" s="428"/>
      <c r="N12" s="418">
        <f t="shared" si="2"/>
        <v>0</v>
      </c>
      <c r="O12" s="418">
        <f t="shared" si="0"/>
        <v>0</v>
      </c>
      <c r="P12" s="418">
        <f t="shared" si="1"/>
        <v>0</v>
      </c>
      <c r="R12" s="419">
        <f t="shared" si="3"/>
        <v>0</v>
      </c>
      <c r="S12" s="428"/>
      <c r="U12" s="425"/>
      <c r="V12" s="425"/>
      <c r="W12" s="425"/>
    </row>
    <row r="13" spans="1:23" ht="23.25" customHeight="1">
      <c r="A13" s="432"/>
      <c r="B13" s="432"/>
      <c r="C13" s="433"/>
      <c r="D13" s="430"/>
      <c r="E13" s="434"/>
      <c r="F13" s="430"/>
      <c r="G13" s="420"/>
      <c r="H13" s="432"/>
      <c r="I13" s="432"/>
      <c r="J13" s="432"/>
      <c r="K13" s="432"/>
      <c r="L13" s="432"/>
      <c r="M13" s="435"/>
      <c r="N13" s="418">
        <f t="shared" si="2"/>
        <v>0</v>
      </c>
      <c r="O13" s="418">
        <f t="shared" si="0"/>
        <v>0</v>
      </c>
      <c r="P13" s="418">
        <f t="shared" si="1"/>
        <v>0</v>
      </c>
      <c r="Q13" s="435"/>
      <c r="R13" s="419">
        <f t="shared" si="3"/>
        <v>0</v>
      </c>
      <c r="S13" s="432"/>
      <c r="T13" s="435"/>
      <c r="U13" s="426" t="s">
        <v>276</v>
      </c>
      <c r="V13" s="426"/>
      <c r="W13" s="426"/>
    </row>
    <row r="14" spans="1:23" ht="23.25" customHeight="1">
      <c r="A14" s="432"/>
      <c r="B14" s="432"/>
      <c r="C14" s="433"/>
      <c r="D14" s="430"/>
      <c r="E14" s="434"/>
      <c r="F14" s="430"/>
      <c r="G14" s="420"/>
      <c r="H14" s="432"/>
      <c r="I14" s="432"/>
      <c r="J14" s="432"/>
      <c r="K14" s="432"/>
      <c r="L14" s="432"/>
      <c r="M14" s="435"/>
      <c r="N14" s="418">
        <f t="shared" si="2"/>
        <v>0</v>
      </c>
      <c r="O14" s="418">
        <f t="shared" si="0"/>
        <v>0</v>
      </c>
      <c r="P14" s="418">
        <f t="shared" si="1"/>
        <v>0</v>
      </c>
      <c r="Q14" s="435"/>
      <c r="R14" s="419">
        <f t="shared" si="3"/>
        <v>0</v>
      </c>
      <c r="S14" s="432"/>
      <c r="T14" s="435"/>
      <c r="U14" s="422"/>
      <c r="V14" s="422"/>
      <c r="W14" s="422"/>
    </row>
    <row r="15" spans="1:23" ht="23.25" customHeight="1">
      <c r="A15" s="432"/>
      <c r="B15" s="432"/>
      <c r="C15" s="433"/>
      <c r="D15" s="430"/>
      <c r="E15" s="434"/>
      <c r="F15" s="430"/>
      <c r="G15" s="420"/>
      <c r="H15" s="432"/>
      <c r="I15" s="432"/>
      <c r="J15" s="432"/>
      <c r="K15" s="432"/>
      <c r="L15" s="432"/>
      <c r="M15" s="435"/>
      <c r="N15" s="418">
        <f t="shared" si="2"/>
        <v>0</v>
      </c>
      <c r="O15" s="418">
        <f t="shared" si="0"/>
        <v>0</v>
      </c>
      <c r="P15" s="418">
        <f t="shared" si="1"/>
        <v>0</v>
      </c>
      <c r="Q15" s="435"/>
      <c r="R15" s="419">
        <f t="shared" si="3"/>
        <v>0</v>
      </c>
      <c r="S15" s="432"/>
      <c r="T15" s="435"/>
      <c r="U15" s="436"/>
      <c r="V15" s="437"/>
      <c r="W15" s="438"/>
    </row>
    <row r="16" spans="1:23" ht="23.25" customHeight="1">
      <c r="A16" s="432"/>
      <c r="B16" s="432"/>
      <c r="C16" s="433"/>
      <c r="D16" s="430"/>
      <c r="E16" s="434"/>
      <c r="F16" s="430"/>
      <c r="G16" s="420"/>
      <c r="H16" s="432"/>
      <c r="I16" s="432"/>
      <c r="J16" s="432"/>
      <c r="K16" s="432"/>
      <c r="L16" s="432"/>
      <c r="M16" s="435"/>
      <c r="N16" s="418">
        <f t="shared" si="2"/>
        <v>0</v>
      </c>
      <c r="O16" s="418">
        <f t="shared" si="0"/>
        <v>0</v>
      </c>
      <c r="P16" s="418">
        <f t="shared" si="1"/>
        <v>0</v>
      </c>
      <c r="Q16" s="435"/>
      <c r="R16" s="419">
        <f t="shared" si="3"/>
        <v>0</v>
      </c>
      <c r="S16" s="432"/>
      <c r="T16" s="435"/>
      <c r="U16" s="436"/>
      <c r="V16" s="437"/>
      <c r="W16" s="438"/>
    </row>
    <row r="17" spans="1:23" ht="23.25" customHeight="1">
      <c r="A17" s="432"/>
      <c r="B17" s="432"/>
      <c r="C17" s="433"/>
      <c r="D17" s="430"/>
      <c r="E17" s="434"/>
      <c r="F17" s="430"/>
      <c r="G17" s="420"/>
      <c r="H17" s="432"/>
      <c r="I17" s="432"/>
      <c r="J17" s="432"/>
      <c r="K17" s="432"/>
      <c r="L17" s="432"/>
      <c r="M17" s="435"/>
      <c r="N17" s="418">
        <f t="shared" si="2"/>
        <v>0</v>
      </c>
      <c r="O17" s="418">
        <f t="shared" si="0"/>
        <v>0</v>
      </c>
      <c r="P17" s="418">
        <f t="shared" si="1"/>
        <v>0</v>
      </c>
      <c r="Q17" s="435"/>
      <c r="R17" s="419">
        <f t="shared" si="3"/>
        <v>0</v>
      </c>
      <c r="S17" s="432"/>
      <c r="T17" s="435"/>
      <c r="U17" s="436"/>
      <c r="V17" s="437"/>
      <c r="W17" s="438"/>
    </row>
    <row r="18" spans="1:23" ht="23.25" customHeight="1">
      <c r="A18" s="432"/>
      <c r="B18" s="432"/>
      <c r="C18" s="433"/>
      <c r="D18" s="430"/>
      <c r="E18" s="434"/>
      <c r="F18" s="430"/>
      <c r="G18" s="420"/>
      <c r="H18" s="432"/>
      <c r="I18" s="432"/>
      <c r="J18" s="432"/>
      <c r="K18" s="432"/>
      <c r="L18" s="432"/>
      <c r="M18" s="435"/>
      <c r="N18" s="418">
        <f t="shared" si="2"/>
        <v>0</v>
      </c>
      <c r="O18" s="418">
        <f t="shared" si="0"/>
        <v>0</v>
      </c>
      <c r="P18" s="418">
        <f t="shared" si="1"/>
        <v>0</v>
      </c>
      <c r="Q18" s="435"/>
      <c r="R18" s="419">
        <f t="shared" si="3"/>
        <v>0</v>
      </c>
      <c r="S18" s="432"/>
      <c r="T18" s="435"/>
      <c r="U18" s="436"/>
      <c r="V18" s="437"/>
      <c r="W18" s="438"/>
    </row>
    <row r="19" spans="1:23" ht="23.25" customHeight="1">
      <c r="A19" s="432"/>
      <c r="B19" s="432"/>
      <c r="C19" s="433"/>
      <c r="D19" s="430"/>
      <c r="E19" s="434"/>
      <c r="F19" s="430"/>
      <c r="G19" s="420"/>
      <c r="H19" s="432"/>
      <c r="I19" s="432"/>
      <c r="J19" s="432"/>
      <c r="K19" s="432"/>
      <c r="L19" s="432"/>
      <c r="M19" s="435"/>
      <c r="N19" s="418">
        <f t="shared" si="2"/>
        <v>0</v>
      </c>
      <c r="O19" s="418">
        <f t="shared" si="0"/>
        <v>0</v>
      </c>
      <c r="P19" s="418">
        <f t="shared" si="1"/>
        <v>0</v>
      </c>
      <c r="Q19" s="435"/>
      <c r="R19" s="419">
        <f t="shared" si="3"/>
        <v>0</v>
      </c>
      <c r="S19" s="432"/>
      <c r="T19" s="435"/>
      <c r="U19" s="436"/>
      <c r="V19" s="437"/>
      <c r="W19" s="438"/>
    </row>
    <row r="20" spans="1:23" ht="23.25" customHeight="1">
      <c r="A20" s="432"/>
      <c r="B20" s="432"/>
      <c r="C20" s="433"/>
      <c r="D20" s="430"/>
      <c r="E20" s="434"/>
      <c r="F20" s="430"/>
      <c r="G20" s="420"/>
      <c r="H20" s="432"/>
      <c r="I20" s="432"/>
      <c r="J20" s="432"/>
      <c r="K20" s="432"/>
      <c r="L20" s="432"/>
      <c r="M20" s="435"/>
      <c r="N20" s="418">
        <f t="shared" si="2"/>
        <v>0</v>
      </c>
      <c r="O20" s="418">
        <f t="shared" si="0"/>
        <v>0</v>
      </c>
      <c r="P20" s="418">
        <f t="shared" si="1"/>
        <v>0</v>
      </c>
      <c r="Q20" s="435"/>
      <c r="R20" s="419">
        <f t="shared" si="3"/>
        <v>0</v>
      </c>
      <c r="S20" s="432"/>
      <c r="T20" s="435"/>
      <c r="U20" s="436"/>
      <c r="V20" s="437"/>
      <c r="W20" s="438"/>
    </row>
    <row r="21" spans="1:23" ht="23.25" customHeight="1">
      <c r="A21" s="432"/>
      <c r="B21" s="432"/>
      <c r="C21" s="433"/>
      <c r="D21" s="430"/>
      <c r="E21" s="434"/>
      <c r="F21" s="430"/>
      <c r="G21" s="420"/>
      <c r="H21" s="432"/>
      <c r="I21" s="432"/>
      <c r="J21" s="432"/>
      <c r="K21" s="432"/>
      <c r="L21" s="432"/>
      <c r="M21" s="435"/>
      <c r="N21" s="418">
        <f t="shared" si="2"/>
        <v>0</v>
      </c>
      <c r="O21" s="418">
        <f t="shared" si="0"/>
        <v>0</v>
      </c>
      <c r="P21" s="418">
        <f t="shared" si="1"/>
        <v>0</v>
      </c>
      <c r="Q21" s="435"/>
      <c r="R21" s="419">
        <f t="shared" si="3"/>
        <v>0</v>
      </c>
      <c r="S21" s="432"/>
      <c r="T21" s="435"/>
      <c r="U21" s="436"/>
      <c r="V21" s="437"/>
      <c r="W21" s="438"/>
    </row>
    <row r="22" spans="1:23" ht="23.25" customHeight="1">
      <c r="A22" s="432"/>
      <c r="B22" s="432"/>
      <c r="C22" s="433"/>
      <c r="D22" s="430"/>
      <c r="E22" s="434"/>
      <c r="F22" s="430"/>
      <c r="G22" s="420"/>
      <c r="H22" s="432"/>
      <c r="I22" s="432"/>
      <c r="J22" s="432"/>
      <c r="K22" s="432"/>
      <c r="L22" s="432"/>
      <c r="M22" s="435"/>
      <c r="N22" s="418">
        <f t="shared" si="2"/>
        <v>0</v>
      </c>
      <c r="O22" s="418">
        <f t="shared" si="0"/>
        <v>0</v>
      </c>
      <c r="P22" s="418">
        <f t="shared" si="1"/>
        <v>0</v>
      </c>
      <c r="Q22" s="435"/>
      <c r="R22" s="419">
        <f t="shared" si="3"/>
        <v>0</v>
      </c>
      <c r="S22" s="432"/>
      <c r="T22" s="435"/>
      <c r="U22" s="436"/>
      <c r="V22" s="437"/>
      <c r="W22" s="438"/>
    </row>
    <row r="23" spans="1:23" ht="23.25" customHeight="1">
      <c r="A23" s="432"/>
      <c r="B23" s="432"/>
      <c r="C23" s="433"/>
      <c r="D23" s="430"/>
      <c r="E23" s="434"/>
      <c r="F23" s="430"/>
      <c r="G23" s="420"/>
      <c r="H23" s="432"/>
      <c r="I23" s="432"/>
      <c r="J23" s="432"/>
      <c r="K23" s="432"/>
      <c r="L23" s="432"/>
      <c r="M23" s="435"/>
      <c r="N23" s="418">
        <f t="shared" si="2"/>
        <v>0</v>
      </c>
      <c r="O23" s="418">
        <f t="shared" si="0"/>
        <v>0</v>
      </c>
      <c r="P23" s="418">
        <f t="shared" si="1"/>
        <v>0</v>
      </c>
      <c r="Q23" s="435"/>
      <c r="R23" s="419">
        <f t="shared" si="3"/>
        <v>0</v>
      </c>
      <c r="S23" s="432"/>
      <c r="T23" s="435"/>
      <c r="U23" s="436"/>
      <c r="V23" s="437"/>
      <c r="W23" s="438"/>
    </row>
    <row r="24" spans="1:23" ht="23.25" customHeight="1">
      <c r="A24" s="432"/>
      <c r="B24" s="432"/>
      <c r="C24" s="433"/>
      <c r="D24" s="430"/>
      <c r="E24" s="434"/>
      <c r="F24" s="430"/>
      <c r="G24" s="420"/>
      <c r="H24" s="432"/>
      <c r="I24" s="432"/>
      <c r="J24" s="432"/>
      <c r="K24" s="432"/>
      <c r="L24" s="432"/>
      <c r="M24" s="435"/>
      <c r="N24" s="418">
        <f t="shared" si="2"/>
        <v>0</v>
      </c>
      <c r="O24" s="418">
        <f t="shared" si="0"/>
        <v>0</v>
      </c>
      <c r="P24" s="418">
        <f t="shared" si="1"/>
        <v>0</v>
      </c>
      <c r="Q24" s="435"/>
      <c r="R24" s="419">
        <f t="shared" si="3"/>
        <v>0</v>
      </c>
      <c r="S24" s="432"/>
      <c r="T24" s="435"/>
      <c r="U24" s="436"/>
      <c r="V24" s="437"/>
      <c r="W24" s="438"/>
    </row>
    <row r="25" spans="1:23" ht="23.25" customHeight="1">
      <c r="A25" s="432"/>
      <c r="B25" s="432"/>
      <c r="C25" s="433"/>
      <c r="D25" s="430"/>
      <c r="E25" s="434"/>
      <c r="F25" s="430"/>
      <c r="G25" s="420"/>
      <c r="H25" s="432"/>
      <c r="I25" s="432"/>
      <c r="J25" s="432"/>
      <c r="K25" s="432"/>
      <c r="L25" s="432"/>
      <c r="M25" s="435"/>
      <c r="N25" s="418">
        <f t="shared" si="2"/>
        <v>0</v>
      </c>
      <c r="O25" s="418">
        <f t="shared" si="0"/>
        <v>0</v>
      </c>
      <c r="P25" s="418">
        <f t="shared" si="1"/>
        <v>0</v>
      </c>
      <c r="Q25" s="435"/>
      <c r="R25" s="419">
        <f t="shared" si="3"/>
        <v>0</v>
      </c>
      <c r="S25" s="432"/>
      <c r="T25" s="435"/>
      <c r="U25" s="436"/>
      <c r="V25" s="437"/>
      <c r="W25" s="438"/>
    </row>
    <row r="26" spans="1:23" ht="23.25" customHeight="1">
      <c r="A26" s="432"/>
      <c r="B26" s="432"/>
      <c r="C26" s="433"/>
      <c r="D26" s="430"/>
      <c r="E26" s="434"/>
      <c r="F26" s="430"/>
      <c r="G26" s="420"/>
      <c r="H26" s="432"/>
      <c r="I26" s="432"/>
      <c r="J26" s="432"/>
      <c r="K26" s="432"/>
      <c r="L26" s="432"/>
      <c r="M26" s="435"/>
      <c r="N26" s="418">
        <f t="shared" si="2"/>
        <v>0</v>
      </c>
      <c r="O26" s="418">
        <f t="shared" si="0"/>
        <v>0</v>
      </c>
      <c r="P26" s="418">
        <f t="shared" si="1"/>
        <v>0</v>
      </c>
      <c r="Q26" s="435"/>
      <c r="R26" s="419">
        <f t="shared" si="3"/>
        <v>0</v>
      </c>
      <c r="S26" s="432"/>
      <c r="T26" s="435"/>
      <c r="U26" s="436"/>
      <c r="V26" s="437"/>
      <c r="W26" s="438"/>
    </row>
    <row r="27" spans="1:23" ht="23.25" customHeight="1">
      <c r="A27" s="432"/>
      <c r="B27" s="432"/>
      <c r="C27" s="433"/>
      <c r="D27" s="430"/>
      <c r="E27" s="434"/>
      <c r="F27" s="430"/>
      <c r="G27" s="420"/>
      <c r="H27" s="432"/>
      <c r="I27" s="432"/>
      <c r="J27" s="432"/>
      <c r="K27" s="432"/>
      <c r="L27" s="432"/>
      <c r="M27" s="435"/>
      <c r="N27" s="418">
        <f t="shared" si="2"/>
        <v>0</v>
      </c>
      <c r="O27" s="418">
        <f t="shared" si="0"/>
        <v>0</v>
      </c>
      <c r="P27" s="418">
        <f t="shared" si="1"/>
        <v>0</v>
      </c>
      <c r="Q27" s="435"/>
      <c r="R27" s="419">
        <f t="shared" si="3"/>
        <v>0</v>
      </c>
      <c r="S27" s="432"/>
      <c r="T27" s="435"/>
      <c r="U27" s="436"/>
      <c r="V27" s="437"/>
      <c r="W27" s="438"/>
    </row>
    <row r="28" spans="1:23" ht="23.25" customHeight="1">
      <c r="A28" s="432"/>
      <c r="B28" s="432"/>
      <c r="C28" s="433"/>
      <c r="D28" s="430"/>
      <c r="E28" s="434"/>
      <c r="F28" s="430"/>
      <c r="G28" s="420"/>
      <c r="H28" s="432"/>
      <c r="I28" s="432"/>
      <c r="J28" s="432"/>
      <c r="K28" s="432"/>
      <c r="L28" s="432"/>
      <c r="M28" s="435"/>
      <c r="N28" s="418">
        <f t="shared" si="2"/>
        <v>0</v>
      </c>
      <c r="O28" s="418">
        <f t="shared" si="0"/>
        <v>0</v>
      </c>
      <c r="P28" s="418">
        <f t="shared" si="1"/>
        <v>0</v>
      </c>
      <c r="Q28" s="435"/>
      <c r="R28" s="419">
        <f t="shared" si="3"/>
        <v>0</v>
      </c>
      <c r="S28" s="432"/>
      <c r="T28" s="435"/>
      <c r="U28" s="436"/>
      <c r="V28" s="437"/>
      <c r="W28" s="438"/>
    </row>
    <row r="29" spans="1:23" ht="23.25" customHeight="1">
      <c r="A29" s="432"/>
      <c r="B29" s="432"/>
      <c r="C29" s="433"/>
      <c r="D29" s="430"/>
      <c r="E29" s="434"/>
      <c r="F29" s="430"/>
      <c r="G29" s="420"/>
      <c r="H29" s="432"/>
      <c r="I29" s="432"/>
      <c r="J29" s="432"/>
      <c r="K29" s="432"/>
      <c r="L29" s="432"/>
      <c r="M29" s="435"/>
      <c r="N29" s="418">
        <f t="shared" si="2"/>
        <v>0</v>
      </c>
      <c r="O29" s="418">
        <f t="shared" si="0"/>
        <v>0</v>
      </c>
      <c r="P29" s="418">
        <f t="shared" si="1"/>
        <v>0</v>
      </c>
      <c r="Q29" s="435"/>
      <c r="R29" s="419">
        <f t="shared" si="3"/>
        <v>0</v>
      </c>
      <c r="S29" s="432"/>
      <c r="T29" s="435"/>
      <c r="U29" s="436"/>
      <c r="V29" s="437"/>
      <c r="W29" s="438"/>
    </row>
    <row r="30" spans="1:23" ht="23.25" customHeight="1">
      <c r="A30" s="432"/>
      <c r="B30" s="432"/>
      <c r="C30" s="433"/>
      <c r="D30" s="430"/>
      <c r="E30" s="434"/>
      <c r="F30" s="430"/>
      <c r="G30" s="420"/>
      <c r="H30" s="432"/>
      <c r="I30" s="432"/>
      <c r="J30" s="432"/>
      <c r="K30" s="432"/>
      <c r="L30" s="432"/>
      <c r="M30" s="435"/>
      <c r="N30" s="418">
        <f t="shared" si="2"/>
        <v>0</v>
      </c>
      <c r="O30" s="418">
        <f t="shared" si="0"/>
        <v>0</v>
      </c>
      <c r="P30" s="418">
        <f t="shared" si="1"/>
        <v>0</v>
      </c>
      <c r="Q30" s="435"/>
      <c r="R30" s="419">
        <f t="shared" si="3"/>
        <v>0</v>
      </c>
      <c r="S30" s="432"/>
      <c r="T30" s="435"/>
      <c r="U30" s="436"/>
      <c r="V30" s="437"/>
      <c r="W30" s="438"/>
    </row>
    <row r="31" spans="1:23" ht="23.25" customHeight="1">
      <c r="A31" s="432"/>
      <c r="B31" s="432"/>
      <c r="C31" s="433"/>
      <c r="D31" s="430"/>
      <c r="E31" s="434"/>
      <c r="F31" s="430"/>
      <c r="G31" s="420"/>
      <c r="H31" s="432"/>
      <c r="I31" s="432"/>
      <c r="J31" s="432"/>
      <c r="K31" s="432"/>
      <c r="L31" s="432"/>
      <c r="M31" s="435"/>
      <c r="N31" s="418">
        <f t="shared" si="2"/>
        <v>0</v>
      </c>
      <c r="O31" s="418">
        <f t="shared" si="0"/>
        <v>0</v>
      </c>
      <c r="P31" s="418">
        <f t="shared" si="1"/>
        <v>0</v>
      </c>
      <c r="Q31" s="435"/>
      <c r="R31" s="419">
        <f t="shared" si="3"/>
        <v>0</v>
      </c>
      <c r="S31" s="432"/>
      <c r="T31" s="435"/>
      <c r="U31" s="436"/>
      <c r="V31" s="437"/>
      <c r="W31" s="438"/>
    </row>
    <row r="32" spans="1:23" ht="23.25" customHeight="1">
      <c r="A32" s="432"/>
      <c r="B32" s="432"/>
      <c r="C32" s="433"/>
      <c r="D32" s="430"/>
      <c r="E32" s="434"/>
      <c r="F32" s="430"/>
      <c r="G32" s="420"/>
      <c r="H32" s="432"/>
      <c r="I32" s="432"/>
      <c r="J32" s="432"/>
      <c r="K32" s="432"/>
      <c r="L32" s="432"/>
      <c r="M32" s="435"/>
      <c r="N32" s="418">
        <f t="shared" si="2"/>
        <v>0</v>
      </c>
      <c r="O32" s="418">
        <f t="shared" si="0"/>
        <v>0</v>
      </c>
      <c r="P32" s="418">
        <f t="shared" si="1"/>
        <v>0</v>
      </c>
      <c r="Q32" s="435"/>
      <c r="R32" s="419">
        <f t="shared" si="3"/>
        <v>0</v>
      </c>
      <c r="S32" s="432"/>
      <c r="T32" s="435"/>
      <c r="U32" s="436"/>
      <c r="V32" s="437"/>
      <c r="W32" s="438"/>
    </row>
    <row r="33" spans="1:23" ht="23.25" customHeight="1">
      <c r="A33" s="432"/>
      <c r="B33" s="432"/>
      <c r="C33" s="433"/>
      <c r="D33" s="430"/>
      <c r="E33" s="434"/>
      <c r="F33" s="430"/>
      <c r="G33" s="420"/>
      <c r="H33" s="432"/>
      <c r="I33" s="432"/>
      <c r="J33" s="432"/>
      <c r="K33" s="432"/>
      <c r="L33" s="432"/>
      <c r="M33" s="435"/>
      <c r="N33" s="418">
        <f t="shared" si="2"/>
        <v>0</v>
      </c>
      <c r="O33" s="418">
        <f t="shared" si="0"/>
        <v>0</v>
      </c>
      <c r="P33" s="418">
        <f t="shared" si="1"/>
        <v>0</v>
      </c>
      <c r="Q33" s="435"/>
      <c r="R33" s="419">
        <f t="shared" si="3"/>
        <v>0</v>
      </c>
      <c r="S33" s="432"/>
      <c r="T33" s="435"/>
      <c r="U33" s="436"/>
      <c r="V33" s="437"/>
      <c r="W33" s="438"/>
    </row>
    <row r="34" spans="1:23" ht="23.25" customHeight="1">
      <c r="A34" s="432"/>
      <c r="B34" s="432"/>
      <c r="C34" s="433"/>
      <c r="D34" s="430"/>
      <c r="E34" s="434"/>
      <c r="F34" s="430"/>
      <c r="G34" s="420"/>
      <c r="H34" s="432"/>
      <c r="I34" s="432"/>
      <c r="J34" s="432"/>
      <c r="K34" s="432"/>
      <c r="L34" s="432"/>
      <c r="M34" s="435"/>
      <c r="N34" s="418">
        <f t="shared" si="2"/>
        <v>0</v>
      </c>
      <c r="O34" s="418">
        <f t="shared" si="0"/>
        <v>0</v>
      </c>
      <c r="P34" s="418">
        <f t="shared" si="1"/>
        <v>0</v>
      </c>
      <c r="Q34" s="435"/>
      <c r="R34" s="419">
        <f t="shared" si="3"/>
        <v>0</v>
      </c>
      <c r="S34" s="432"/>
      <c r="T34" s="435"/>
      <c r="U34" s="436"/>
      <c r="V34" s="437"/>
      <c r="W34" s="438"/>
    </row>
    <row r="35" spans="1:23" ht="23.25" customHeight="1">
      <c r="A35" s="432"/>
      <c r="B35" s="432"/>
      <c r="C35" s="433"/>
      <c r="D35" s="430"/>
      <c r="E35" s="434"/>
      <c r="F35" s="430"/>
      <c r="G35" s="420"/>
      <c r="H35" s="432"/>
      <c r="I35" s="432"/>
      <c r="J35" s="432"/>
      <c r="K35" s="432"/>
      <c r="L35" s="432"/>
      <c r="M35" s="435"/>
      <c r="N35" s="418">
        <f t="shared" si="2"/>
        <v>0</v>
      </c>
      <c r="O35" s="418">
        <f t="shared" si="0"/>
        <v>0</v>
      </c>
      <c r="P35" s="418">
        <f t="shared" si="1"/>
        <v>0</v>
      </c>
      <c r="Q35" s="435"/>
      <c r="R35" s="419">
        <f t="shared" si="3"/>
        <v>0</v>
      </c>
      <c r="S35" s="432"/>
      <c r="T35" s="435"/>
      <c r="U35" s="436"/>
      <c r="V35" s="437"/>
      <c r="W35" s="438"/>
    </row>
    <row r="36" spans="1:23" ht="23.25" customHeight="1">
      <c r="A36" s="432"/>
      <c r="B36" s="432"/>
      <c r="C36" s="433"/>
      <c r="D36" s="430"/>
      <c r="E36" s="434"/>
      <c r="F36" s="430"/>
      <c r="G36" s="420"/>
      <c r="H36" s="432"/>
      <c r="I36" s="432"/>
      <c r="J36" s="432"/>
      <c r="K36" s="432"/>
      <c r="L36" s="432"/>
      <c r="M36" s="435"/>
      <c r="N36" s="418">
        <f t="shared" si="2"/>
        <v>0</v>
      </c>
      <c r="O36" s="418">
        <f t="shared" si="0"/>
        <v>0</v>
      </c>
      <c r="P36" s="418">
        <f t="shared" si="1"/>
        <v>0</v>
      </c>
      <c r="Q36" s="435"/>
      <c r="R36" s="419">
        <f t="shared" si="3"/>
        <v>0</v>
      </c>
      <c r="S36" s="432"/>
      <c r="T36" s="435"/>
      <c r="U36" s="436"/>
      <c r="V36" s="437"/>
      <c r="W36" s="438"/>
    </row>
    <row r="37" spans="1:23" ht="23.25" customHeight="1">
      <c r="A37" s="432"/>
      <c r="B37" s="432"/>
      <c r="C37" s="433"/>
      <c r="D37" s="430"/>
      <c r="E37" s="434"/>
      <c r="F37" s="430"/>
      <c r="G37" s="420"/>
      <c r="H37" s="432"/>
      <c r="I37" s="432"/>
      <c r="J37" s="432"/>
      <c r="K37" s="432"/>
      <c r="L37" s="432"/>
      <c r="M37" s="435"/>
      <c r="N37" s="418">
        <f t="shared" si="2"/>
        <v>0</v>
      </c>
      <c r="O37" s="418">
        <f t="shared" si="0"/>
        <v>0</v>
      </c>
      <c r="P37" s="418">
        <f t="shared" si="1"/>
        <v>0</v>
      </c>
      <c r="Q37" s="435"/>
      <c r="R37" s="419">
        <f t="shared" si="3"/>
        <v>0</v>
      </c>
      <c r="S37" s="432"/>
      <c r="T37" s="435"/>
      <c r="U37" s="436"/>
      <c r="V37" s="437"/>
      <c r="W37" s="438"/>
    </row>
    <row r="38" spans="1:23" ht="23.25" customHeight="1">
      <c r="A38" s="432"/>
      <c r="B38" s="432"/>
      <c r="C38" s="433"/>
      <c r="D38" s="430"/>
      <c r="E38" s="434"/>
      <c r="F38" s="430"/>
      <c r="G38" s="420"/>
      <c r="H38" s="432"/>
      <c r="I38" s="432"/>
      <c r="J38" s="432"/>
      <c r="K38" s="432"/>
      <c r="L38" s="432"/>
      <c r="M38" s="435"/>
      <c r="N38" s="418">
        <f t="shared" si="2"/>
        <v>0</v>
      </c>
      <c r="O38" s="418">
        <f t="shared" si="0"/>
        <v>0</v>
      </c>
      <c r="P38" s="418">
        <f t="shared" si="1"/>
        <v>0</v>
      </c>
      <c r="Q38" s="435"/>
      <c r="R38" s="419">
        <f t="shared" si="3"/>
        <v>0</v>
      </c>
      <c r="S38" s="432"/>
      <c r="T38" s="435"/>
      <c r="U38" s="436"/>
      <c r="V38" s="437"/>
      <c r="W38" s="438"/>
    </row>
    <row r="39" spans="1:23" ht="23.25" customHeight="1">
      <c r="A39" s="432"/>
      <c r="B39" s="432"/>
      <c r="C39" s="433"/>
      <c r="D39" s="430"/>
      <c r="E39" s="434"/>
      <c r="F39" s="430"/>
      <c r="G39" s="420"/>
      <c r="H39" s="432"/>
      <c r="I39" s="432"/>
      <c r="J39" s="432"/>
      <c r="K39" s="432"/>
      <c r="L39" s="432"/>
      <c r="M39" s="435"/>
      <c r="N39" s="418">
        <f t="shared" si="2"/>
        <v>0</v>
      </c>
      <c r="O39" s="418">
        <f t="shared" si="0"/>
        <v>0</v>
      </c>
      <c r="P39" s="418">
        <f t="shared" si="1"/>
        <v>0</v>
      </c>
      <c r="Q39" s="435"/>
      <c r="R39" s="419">
        <f t="shared" si="3"/>
        <v>0</v>
      </c>
      <c r="S39" s="432"/>
      <c r="T39" s="435"/>
      <c r="U39" s="436"/>
      <c r="V39" s="437"/>
      <c r="W39" s="438"/>
    </row>
    <row r="40" spans="1:23" ht="23.25" customHeight="1">
      <c r="A40" s="432"/>
      <c r="B40" s="432"/>
      <c r="C40" s="433"/>
      <c r="D40" s="430"/>
      <c r="E40" s="434"/>
      <c r="F40" s="430"/>
      <c r="G40" s="420"/>
      <c r="H40" s="432"/>
      <c r="I40" s="432"/>
      <c r="J40" s="432"/>
      <c r="K40" s="432"/>
      <c r="L40" s="432"/>
      <c r="M40" s="435"/>
      <c r="N40" s="418">
        <f t="shared" si="2"/>
        <v>0</v>
      </c>
      <c r="O40" s="418">
        <f t="shared" si="0"/>
        <v>0</v>
      </c>
      <c r="P40" s="418">
        <f t="shared" si="1"/>
        <v>0</v>
      </c>
      <c r="Q40" s="435"/>
      <c r="R40" s="419">
        <f t="shared" si="3"/>
        <v>0</v>
      </c>
      <c r="S40" s="432"/>
      <c r="T40" s="435"/>
      <c r="U40" s="436"/>
      <c r="V40" s="437"/>
      <c r="W40" s="438"/>
    </row>
    <row r="41" spans="1:23" ht="23.25" customHeight="1">
      <c r="A41" s="432"/>
      <c r="B41" s="432"/>
      <c r="C41" s="433"/>
      <c r="D41" s="430"/>
      <c r="E41" s="434"/>
      <c r="F41" s="430"/>
      <c r="G41" s="420"/>
      <c r="H41" s="432"/>
      <c r="I41" s="432"/>
      <c r="J41" s="432"/>
      <c r="K41" s="432"/>
      <c r="L41" s="432"/>
      <c r="M41" s="435"/>
      <c r="N41" s="418">
        <f t="shared" si="2"/>
        <v>0</v>
      </c>
      <c r="O41" s="418">
        <f t="shared" si="0"/>
        <v>0</v>
      </c>
      <c r="P41" s="418">
        <f t="shared" si="1"/>
        <v>0</v>
      </c>
      <c r="Q41" s="435"/>
      <c r="R41" s="419">
        <f t="shared" si="3"/>
        <v>0</v>
      </c>
      <c r="S41" s="432"/>
      <c r="T41" s="435"/>
      <c r="U41" s="436"/>
      <c r="V41" s="437"/>
      <c r="W41" s="438"/>
    </row>
    <row r="42" spans="1:23" ht="23.25" customHeight="1">
      <c r="A42" s="432"/>
      <c r="B42" s="432"/>
      <c r="C42" s="433"/>
      <c r="D42" s="430"/>
      <c r="E42" s="434"/>
      <c r="F42" s="430"/>
      <c r="G42" s="420"/>
      <c r="H42" s="432"/>
      <c r="I42" s="432"/>
      <c r="J42" s="432"/>
      <c r="K42" s="432"/>
      <c r="L42" s="432"/>
      <c r="M42" s="435"/>
      <c r="N42" s="418">
        <f t="shared" si="2"/>
        <v>0</v>
      </c>
      <c r="O42" s="418">
        <f t="shared" si="0"/>
        <v>0</v>
      </c>
      <c r="P42" s="418">
        <f t="shared" si="1"/>
        <v>0</v>
      </c>
      <c r="Q42" s="435"/>
      <c r="R42" s="419">
        <f t="shared" si="3"/>
        <v>0</v>
      </c>
      <c r="S42" s="432"/>
      <c r="T42" s="435"/>
      <c r="U42" s="436"/>
      <c r="V42" s="437"/>
      <c r="W42" s="438"/>
    </row>
    <row r="43" spans="1:23" ht="23.25" customHeight="1">
      <c r="A43" s="432"/>
      <c r="B43" s="432"/>
      <c r="C43" s="433"/>
      <c r="D43" s="430"/>
      <c r="E43" s="434"/>
      <c r="F43" s="430"/>
      <c r="G43" s="420"/>
      <c r="H43" s="432"/>
      <c r="I43" s="432"/>
      <c r="J43" s="432"/>
      <c r="K43" s="432"/>
      <c r="L43" s="432"/>
      <c r="M43" s="435"/>
      <c r="N43" s="418">
        <f t="shared" si="2"/>
        <v>0</v>
      </c>
      <c r="O43" s="418">
        <f t="shared" si="0"/>
        <v>0</v>
      </c>
      <c r="P43" s="418">
        <f t="shared" si="1"/>
        <v>0</v>
      </c>
      <c r="Q43" s="435"/>
      <c r="R43" s="419">
        <f t="shared" si="3"/>
        <v>0</v>
      </c>
      <c r="S43" s="432"/>
      <c r="T43" s="435"/>
      <c r="U43" s="436"/>
      <c r="V43" s="437"/>
      <c r="W43" s="438"/>
    </row>
    <row r="44" spans="1:23" ht="23.25" customHeight="1">
      <c r="A44" s="432"/>
      <c r="B44" s="432"/>
      <c r="C44" s="433"/>
      <c r="D44" s="430"/>
      <c r="E44" s="434"/>
      <c r="F44" s="430"/>
      <c r="G44" s="420"/>
      <c r="H44" s="432"/>
      <c r="I44" s="432"/>
      <c r="J44" s="432"/>
      <c r="K44" s="432"/>
      <c r="L44" s="432"/>
      <c r="M44" s="435"/>
      <c r="N44" s="418">
        <f t="shared" si="2"/>
        <v>0</v>
      </c>
      <c r="O44" s="418">
        <f t="shared" si="0"/>
        <v>0</v>
      </c>
      <c r="P44" s="418">
        <f t="shared" si="1"/>
        <v>0</v>
      </c>
      <c r="Q44" s="435"/>
      <c r="R44" s="419">
        <f t="shared" si="3"/>
        <v>0</v>
      </c>
      <c r="S44" s="432"/>
      <c r="T44" s="435"/>
      <c r="U44" s="436"/>
      <c r="V44" s="437"/>
      <c r="W44" s="438"/>
    </row>
    <row r="45" spans="1:23" ht="23.25" customHeight="1">
      <c r="A45" s="432"/>
      <c r="B45" s="432"/>
      <c r="C45" s="433"/>
      <c r="D45" s="430"/>
      <c r="E45" s="434"/>
      <c r="F45" s="430"/>
      <c r="G45" s="420"/>
      <c r="H45" s="432"/>
      <c r="I45" s="432"/>
      <c r="J45" s="432"/>
      <c r="K45" s="432"/>
      <c r="L45" s="432"/>
      <c r="M45" s="435"/>
      <c r="N45" s="418">
        <f t="shared" si="2"/>
        <v>0</v>
      </c>
      <c r="O45" s="418">
        <f t="shared" si="0"/>
        <v>0</v>
      </c>
      <c r="P45" s="418">
        <f t="shared" si="1"/>
        <v>0</v>
      </c>
      <c r="Q45" s="435"/>
      <c r="R45" s="419">
        <f t="shared" si="3"/>
        <v>0</v>
      </c>
      <c r="S45" s="432"/>
      <c r="T45" s="435"/>
      <c r="U45" s="436"/>
      <c r="V45" s="437"/>
      <c r="W45" s="438"/>
    </row>
    <row r="46" spans="1:23" ht="23.25" customHeight="1">
      <c r="A46" s="432"/>
      <c r="B46" s="432"/>
      <c r="C46" s="433"/>
      <c r="D46" s="430"/>
      <c r="E46" s="434"/>
      <c r="F46" s="430"/>
      <c r="G46" s="420"/>
      <c r="H46" s="432"/>
      <c r="I46" s="432"/>
      <c r="J46" s="432"/>
      <c r="K46" s="432"/>
      <c r="L46" s="432"/>
      <c r="M46" s="435"/>
      <c r="N46" s="418">
        <f t="shared" si="2"/>
        <v>0</v>
      </c>
      <c r="O46" s="418">
        <f t="shared" si="0"/>
        <v>0</v>
      </c>
      <c r="P46" s="418">
        <f t="shared" si="1"/>
        <v>0</v>
      </c>
      <c r="Q46" s="435"/>
      <c r="R46" s="419">
        <f t="shared" si="3"/>
        <v>0</v>
      </c>
      <c r="S46" s="432"/>
      <c r="T46" s="435"/>
      <c r="U46" s="436"/>
      <c r="V46" s="437"/>
      <c r="W46" s="438"/>
    </row>
    <row r="47" spans="1:23" ht="23.25" customHeight="1">
      <c r="A47" s="432"/>
      <c r="B47" s="432"/>
      <c r="C47" s="433"/>
      <c r="D47" s="430"/>
      <c r="E47" s="434"/>
      <c r="F47" s="430"/>
      <c r="G47" s="420"/>
      <c r="H47" s="432"/>
      <c r="I47" s="432"/>
      <c r="J47" s="432"/>
      <c r="K47" s="432"/>
      <c r="L47" s="432"/>
      <c r="M47" s="435"/>
      <c r="N47" s="418">
        <f t="shared" si="2"/>
        <v>0</v>
      </c>
      <c r="O47" s="418">
        <f t="shared" si="0"/>
        <v>0</v>
      </c>
      <c r="P47" s="418">
        <f t="shared" si="1"/>
        <v>0</v>
      </c>
      <c r="Q47" s="435"/>
      <c r="R47" s="419">
        <f t="shared" si="3"/>
        <v>0</v>
      </c>
      <c r="S47" s="432"/>
      <c r="T47" s="435"/>
      <c r="U47" s="436"/>
      <c r="V47" s="437"/>
      <c r="W47" s="438"/>
    </row>
    <row r="48" spans="1:23" ht="23.25" customHeight="1">
      <c r="A48" s="432"/>
      <c r="B48" s="432"/>
      <c r="C48" s="433"/>
      <c r="D48" s="430"/>
      <c r="E48" s="434"/>
      <c r="F48" s="430"/>
      <c r="G48" s="420"/>
      <c r="H48" s="432"/>
      <c r="I48" s="432"/>
      <c r="J48" s="432"/>
      <c r="K48" s="432"/>
      <c r="L48" s="432"/>
      <c r="M48" s="435"/>
      <c r="N48" s="418">
        <f t="shared" si="2"/>
        <v>0</v>
      </c>
      <c r="O48" s="418">
        <f t="shared" si="0"/>
        <v>0</v>
      </c>
      <c r="P48" s="418">
        <f t="shared" si="1"/>
        <v>0</v>
      </c>
      <c r="Q48" s="435"/>
      <c r="R48" s="419">
        <f t="shared" si="3"/>
        <v>0</v>
      </c>
      <c r="S48" s="432"/>
      <c r="T48" s="435"/>
      <c r="U48" s="436"/>
      <c r="V48" s="437"/>
      <c r="W48" s="438"/>
    </row>
    <row r="49" spans="1:23" ht="23.25" customHeight="1">
      <c r="A49" s="432"/>
      <c r="B49" s="432"/>
      <c r="C49" s="433"/>
      <c r="D49" s="430"/>
      <c r="E49" s="434"/>
      <c r="F49" s="430"/>
      <c r="G49" s="420"/>
      <c r="H49" s="432"/>
      <c r="I49" s="432"/>
      <c r="J49" s="432"/>
      <c r="K49" s="432"/>
      <c r="L49" s="432"/>
      <c r="M49" s="435"/>
      <c r="N49" s="418">
        <f t="shared" si="2"/>
        <v>0</v>
      </c>
      <c r="O49" s="418">
        <f t="shared" si="0"/>
        <v>0</v>
      </c>
      <c r="P49" s="418">
        <f t="shared" si="1"/>
        <v>0</v>
      </c>
      <c r="Q49" s="435"/>
      <c r="R49" s="419">
        <f t="shared" si="3"/>
        <v>0</v>
      </c>
      <c r="S49" s="432"/>
      <c r="T49" s="435"/>
      <c r="U49" s="436"/>
      <c r="V49" s="437"/>
      <c r="W49" s="438"/>
    </row>
    <row r="50" spans="1:23" ht="23.25" customHeight="1">
      <c r="A50" s="428"/>
      <c r="B50" s="428"/>
      <c r="C50" s="429"/>
      <c r="D50" s="430"/>
      <c r="E50" s="431"/>
      <c r="F50" s="430"/>
      <c r="G50" s="420"/>
      <c r="H50" s="428"/>
      <c r="I50" s="428"/>
      <c r="J50" s="428"/>
      <c r="K50" s="428"/>
      <c r="L50" s="428"/>
      <c r="N50" s="418">
        <f t="shared" si="2"/>
        <v>0</v>
      </c>
      <c r="O50" s="418">
        <f t="shared" si="0"/>
        <v>0</v>
      </c>
      <c r="P50" s="418">
        <f t="shared" si="1"/>
        <v>0</v>
      </c>
      <c r="R50" s="419">
        <f t="shared" si="3"/>
        <v>0</v>
      </c>
      <c r="S50" s="428"/>
      <c r="U50" s="439"/>
      <c r="V50" s="439"/>
      <c r="W50" s="439"/>
    </row>
  </sheetData>
  <sheetProtection selectLockedCells="1" selectUnlockedCells="1"/>
  <mergeCells count="21">
    <mergeCell ref="A1:G1"/>
    <mergeCell ref="N1:P1"/>
    <mergeCell ref="U1:W1"/>
    <mergeCell ref="A3:A4"/>
    <mergeCell ref="B3:B4"/>
    <mergeCell ref="C3:C4"/>
    <mergeCell ref="D3:D4"/>
    <mergeCell ref="E3:F3"/>
    <mergeCell ref="G3:L3"/>
    <mergeCell ref="N3:P3"/>
    <mergeCell ref="R3:S3"/>
    <mergeCell ref="U3:W3"/>
    <mergeCell ref="U7:W7"/>
    <mergeCell ref="U8:W8"/>
    <mergeCell ref="U9:W9"/>
    <mergeCell ref="U10:W10"/>
    <mergeCell ref="U11:W11"/>
    <mergeCell ref="U12:W12"/>
    <mergeCell ref="U13:W13"/>
    <mergeCell ref="U14:W14"/>
    <mergeCell ref="U50:W50"/>
  </mergeCells>
  <conditionalFormatting sqref="A6:A65536">
    <cfRule type="cellIs" priority="1" dxfId="3" operator="between" stopIfTrue="1">
      <formula>1</formula>
      <formula>4</formula>
    </cfRule>
  </conditionalFormatting>
  <conditionalFormatting sqref="B6">
    <cfRule type="cellIs" priority="2" dxfId="3" operator="greaterThanOrEqual" stopIfTrue="1">
      <formula>2009</formula>
    </cfRule>
  </conditionalFormatting>
  <conditionalFormatting sqref="G6">
    <cfRule type="cellIs" priority="3" dxfId="3" operator="between" stopIfTrue="1">
      <formula>0</formula>
      <formula>1</formula>
    </cfRule>
  </conditionalFormatting>
  <dataValidations count="7">
    <dataValidation type="whole" showInputMessage="1" showErrorMessage="1" errorTitle="Período" error="PERÍODO INCORRETO: &#10;Digite código 1, 2, 3 ou 4" sqref="A6:A1050">
      <formula1>1</formula1>
      <formula2>4</formula2>
    </dataValidation>
    <dataValidation type="whole" operator="greaterThanOrEqual" allowBlank="1" showInputMessage="1" showErrorMessage="1" errorTitle="Ano" error="FORMATO OU ANO INCORRETO:&#10;Favor preencher ano completo (yyyy)&#10;" sqref="B6:B50">
      <formula1>2009</formula1>
    </dataValidation>
    <dataValidation type="whole" operator="lessThanOrEqual" allowBlank="1" showInputMessage="1" showErrorMessage="1" errorTitle="Participantes sessão 1" error="NÚMERO INCORRETO:&#10;Número de pacientes que participaram da 1ª sessão deve ser menor ou igual ao número de pacientes atendidos na 1ª consulta de avaliação clínica." sqref="I6:I50">
      <formula1>H6</formula1>
    </dataValidation>
    <dataValidation type="whole" operator="lessThanOrEqual" allowBlank="1" showInputMessage="1" showErrorMessage="1" errorTitle="Participantes sessão 4" error="NÚMERO INCORRETO:&#10;Número de pacientes que participaram da 4ª sessão deve ser menor ou igual ao número de pacientes que participaram da 1ª sessão." sqref="J6:J50">
      <formula1>I6</formula1>
    </dataValidation>
    <dataValidation type="whole" operator="lessThanOrEqual" allowBlank="1" showInputMessage="1" showErrorMessage="1" error="NÚMERO INCORRETO:&#10;Número de pacientes que usaram algum medicamento deve ser menor ou igual ao número de pacientes que participaram da 1ª sessão." sqref="L6:L50">
      <formula1>I6</formula1>
    </dataValidation>
    <dataValidation type="whole" operator="lessThanOrEqual" allowBlank="1" showInputMessage="1" showErrorMessage="1" errorTitle="Pacientes sem fumar " error="NÚMERO INCORRETO:&#10;Número de pacientes sem fumar na 4ª sessão deve ser menor ou igual ao número de pacientes que participaram da 4ª sessão." sqref="K6:K50">
      <formula1>J6</formula1>
    </dataValidation>
    <dataValidation type="textLength" allowBlank="1" showInputMessage="1" showErrorMessage="1" errorTitle="US realizou atendimento" error="Preencher com 0 (zero) ou 1(um)" sqref="G6">
      <formula1>0</formula1>
      <formula2>1</formula2>
    </dataValidation>
  </dataValidations>
  <printOptions horizontalCentered="1"/>
  <pageMargins left="0.07847222222222222" right="0.07847222222222222" top="0.19652777777777777" bottom="0.19652777777777777" header="0.5118055555555555" footer="0"/>
  <pageSetup horizontalDpi="300" verticalDpi="300" orientation="landscape" pageOrder="overThenDown" paperSize="9" scale="45"/>
  <headerFooter alignWithMargins="0">
    <oddFooter>&amp;C&amp;A</oddFooter>
  </headerFooter>
  <legacyDrawing r:id="rId2"/>
</worksheet>
</file>

<file path=xl/worksheets/sheet15.xml><?xml version="1.0" encoding="utf-8"?>
<worksheet xmlns="http://schemas.openxmlformats.org/spreadsheetml/2006/main" xmlns:r="http://schemas.openxmlformats.org/officeDocument/2006/relationships">
  <dimension ref="A1:W50"/>
  <sheetViews>
    <sheetView showGridLines="0" zoomScale="90" zoomScaleNormal="90" workbookViewId="0" topLeftCell="A1">
      <selection activeCell="D3" sqref="D3"/>
    </sheetView>
  </sheetViews>
  <sheetFormatPr defaultColWidth="9.140625" defaultRowHeight="12.75"/>
  <cols>
    <col min="1" max="1" width="14.421875" style="381" customWidth="1"/>
    <col min="2" max="2" width="6.421875" style="381" customWidth="1"/>
    <col min="3" max="3" width="5.7109375" style="382" customWidth="1"/>
    <col min="4" max="4" width="17.57421875" style="383" customWidth="1"/>
    <col min="5" max="5" width="17.7109375" style="384" customWidth="1"/>
    <col min="6" max="6" width="22.7109375" style="383" customWidth="1"/>
    <col min="7" max="7" width="15.421875" style="385" customWidth="1"/>
    <col min="8" max="8" width="12.140625" style="381" customWidth="1"/>
    <col min="9" max="9" width="14.28125" style="381" customWidth="1"/>
    <col min="10" max="10" width="14.421875" style="381" customWidth="1"/>
    <col min="11" max="11" width="11.57421875" style="381" customWidth="1"/>
    <col min="12" max="12" width="19.421875" style="381" customWidth="1"/>
    <col min="13" max="13" width="1.7109375" style="386" customWidth="1"/>
    <col min="14" max="14" width="11.421875" style="387" customWidth="1"/>
    <col min="15" max="15" width="10.7109375" style="387" customWidth="1"/>
    <col min="16" max="16" width="12.7109375" style="387" customWidth="1"/>
    <col min="17" max="17" width="1.421875" style="386" customWidth="1"/>
    <col min="18" max="18" width="16.57421875" style="381" customWidth="1"/>
    <col min="19" max="19" width="19.57421875" style="381" customWidth="1"/>
    <col min="20" max="20" width="1.421875" style="386" customWidth="1"/>
    <col min="21" max="23" width="13.421875" style="388" customWidth="1"/>
    <col min="24" max="16384" width="9.140625" style="389" customWidth="1"/>
  </cols>
  <sheetData>
    <row r="1" spans="1:23" s="393" customFormat="1" ht="32.25" customHeight="1">
      <c r="A1" s="390" t="s">
        <v>281</v>
      </c>
      <c r="B1" s="390"/>
      <c r="C1" s="390"/>
      <c r="D1" s="390"/>
      <c r="E1" s="390"/>
      <c r="F1" s="390"/>
      <c r="G1" s="390"/>
      <c r="H1" s="391"/>
      <c r="I1" s="391"/>
      <c r="J1" s="391"/>
      <c r="K1" s="391"/>
      <c r="L1" s="391"/>
      <c r="M1" s="391"/>
      <c r="N1" s="392"/>
      <c r="O1" s="392"/>
      <c r="P1" s="392"/>
      <c r="Q1" s="391"/>
      <c r="R1" s="391"/>
      <c r="S1" s="391"/>
      <c r="T1" s="391"/>
      <c r="U1" s="392"/>
      <c r="V1" s="392"/>
      <c r="W1" s="392"/>
    </row>
    <row r="2" spans="1:23" s="393" customFormat="1" ht="6.75" customHeight="1">
      <c r="A2" s="394"/>
      <c r="B2" s="394"/>
      <c r="C2" s="394"/>
      <c r="D2" s="394"/>
      <c r="E2" s="395"/>
      <c r="F2" s="396"/>
      <c r="G2" s="394"/>
      <c r="H2" s="394"/>
      <c r="I2" s="394"/>
      <c r="J2" s="394"/>
      <c r="K2" s="394"/>
      <c r="L2" s="394"/>
      <c r="M2" s="394"/>
      <c r="N2" s="397"/>
      <c r="O2" s="397"/>
      <c r="P2" s="397"/>
      <c r="Q2" s="394"/>
      <c r="R2" s="394"/>
      <c r="S2" s="394"/>
      <c r="T2" s="394"/>
      <c r="U2" s="398"/>
      <c r="V2" s="398"/>
      <c r="W2" s="398"/>
    </row>
    <row r="3" spans="1:23" s="403" customFormat="1" ht="74.25" customHeight="1">
      <c r="A3" s="399" t="s">
        <v>256</v>
      </c>
      <c r="B3" s="399" t="s">
        <v>8</v>
      </c>
      <c r="C3" s="399" t="s">
        <v>9</v>
      </c>
      <c r="D3" s="399" t="s">
        <v>257</v>
      </c>
      <c r="E3" s="400" t="s">
        <v>258</v>
      </c>
      <c r="F3" s="400"/>
      <c r="G3" s="400" t="s">
        <v>259</v>
      </c>
      <c r="H3" s="400"/>
      <c r="I3" s="400"/>
      <c r="J3" s="400"/>
      <c r="K3" s="400"/>
      <c r="L3" s="400"/>
      <c r="M3" s="401"/>
      <c r="N3" s="402" t="s">
        <v>260</v>
      </c>
      <c r="O3" s="402"/>
      <c r="P3" s="402"/>
      <c r="Q3" s="401"/>
      <c r="R3" s="400" t="s">
        <v>261</v>
      </c>
      <c r="S3" s="400"/>
      <c r="T3" s="401"/>
      <c r="U3" s="402" t="s">
        <v>282</v>
      </c>
      <c r="V3" s="402"/>
      <c r="W3" s="402"/>
    </row>
    <row r="4" spans="1:23" s="403" customFormat="1" ht="102.75">
      <c r="A4" s="399"/>
      <c r="B4" s="399"/>
      <c r="C4" s="399"/>
      <c r="D4" s="399"/>
      <c r="E4" s="55" t="s">
        <v>38</v>
      </c>
      <c r="F4" s="56" t="s">
        <v>263</v>
      </c>
      <c r="G4" s="399" t="s">
        <v>264</v>
      </c>
      <c r="H4" s="399" t="s">
        <v>134</v>
      </c>
      <c r="I4" s="399" t="s">
        <v>210</v>
      </c>
      <c r="J4" s="399" t="s">
        <v>211</v>
      </c>
      <c r="K4" s="399" t="s">
        <v>137</v>
      </c>
      <c r="L4" s="399" t="s">
        <v>265</v>
      </c>
      <c r="M4" s="401"/>
      <c r="N4" s="440" t="s">
        <v>266</v>
      </c>
      <c r="O4" s="440" t="s">
        <v>267</v>
      </c>
      <c r="P4" s="440" t="s">
        <v>268</v>
      </c>
      <c r="Q4" s="401"/>
      <c r="R4" s="399" t="s">
        <v>269</v>
      </c>
      <c r="S4" s="399" t="s">
        <v>279</v>
      </c>
      <c r="T4" s="401"/>
      <c r="U4" s="405" t="s">
        <v>271</v>
      </c>
      <c r="V4" s="405" t="s">
        <v>272</v>
      </c>
      <c r="W4" s="405" t="s">
        <v>273</v>
      </c>
    </row>
    <row r="5" spans="1:23" s="410" customFormat="1" ht="20.25" customHeight="1">
      <c r="A5" s="406">
        <f>A6</f>
        <v>0</v>
      </c>
      <c r="B5" s="406">
        <f>B6</f>
        <v>0</v>
      </c>
      <c r="C5" s="406">
        <f>C6</f>
        <v>0</v>
      </c>
      <c r="D5" s="407">
        <f>D6</f>
        <v>0</v>
      </c>
      <c r="E5" s="406">
        <f>COUNTIF(E6:E50,"&gt;0")</f>
        <v>0</v>
      </c>
      <c r="F5" s="406">
        <f>COUNTA(F6:F50)</f>
        <v>0</v>
      </c>
      <c r="G5" s="406">
        <f>SUM(G6:G50)</f>
        <v>0</v>
      </c>
      <c r="H5" s="406">
        <f>SUM(H6:H50)</f>
        <v>0</v>
      </c>
      <c r="I5" s="406">
        <f>SUM(I6:I50)</f>
        <v>0</v>
      </c>
      <c r="J5" s="406">
        <f>SUM(J6:J50)</f>
        <v>0</v>
      </c>
      <c r="K5" s="406">
        <f>SUM(K6:K50)</f>
        <v>0</v>
      </c>
      <c r="L5" s="406">
        <f>SUM(L6:L50)</f>
        <v>0</v>
      </c>
      <c r="M5" s="408"/>
      <c r="N5" s="404">
        <f>IF(I5=0,"-",(I5-J5)/I5*100)</f>
        <v>0</v>
      </c>
      <c r="O5" s="404">
        <f aca="true" t="shared" si="0" ref="O5:O50">IF(I5=0,"-",(K5/I5)*100)</f>
        <v>0</v>
      </c>
      <c r="P5" s="404">
        <f aca="true" t="shared" si="1" ref="P5:P50">IF(I5=0,"-",(L5/I5)*100)</f>
        <v>0</v>
      </c>
      <c r="Q5" s="408"/>
      <c r="R5" s="406">
        <f>SUM(R6:R50)</f>
        <v>0</v>
      </c>
      <c r="S5" s="406">
        <f>SUM(S6:S50)</f>
        <v>0</v>
      </c>
      <c r="T5" s="408"/>
      <c r="U5" s="409">
        <f>SUM(G5)</f>
        <v>0</v>
      </c>
      <c r="V5" s="409">
        <f>R5</f>
        <v>0</v>
      </c>
      <c r="W5" s="409">
        <f>U5+V5</f>
        <v>0</v>
      </c>
    </row>
    <row r="6" spans="1:20" ht="23.25" customHeight="1">
      <c r="A6" s="411"/>
      <c r="B6" s="411"/>
      <c r="C6" s="412"/>
      <c r="D6" s="413"/>
      <c r="E6" s="414"/>
      <c r="F6" s="413"/>
      <c r="G6" s="415"/>
      <c r="H6" s="416"/>
      <c r="I6" s="411"/>
      <c r="J6" s="411"/>
      <c r="K6" s="411"/>
      <c r="L6" s="411"/>
      <c r="M6" s="417"/>
      <c r="N6" s="418">
        <f aca="true" t="shared" si="2" ref="N6:N50">IF(I6=0,"-",((I6-J6)/I6)*100)</f>
        <v>0</v>
      </c>
      <c r="O6" s="418">
        <f t="shared" si="0"/>
        <v>0</v>
      </c>
      <c r="P6" s="418">
        <f t="shared" si="1"/>
        <v>0</v>
      </c>
      <c r="Q6" s="417"/>
      <c r="R6" s="419">
        <f aca="true" t="shared" si="3" ref="R6:R50">IF(G6="0","1",IF(G6="1","0",""))</f>
        <v>0</v>
      </c>
      <c r="S6" s="411"/>
      <c r="T6" s="417"/>
    </row>
    <row r="7" spans="1:23" ht="23.25" customHeight="1">
      <c r="A7" s="411"/>
      <c r="B7" s="411"/>
      <c r="C7" s="412"/>
      <c r="D7" s="413"/>
      <c r="E7" s="414"/>
      <c r="F7" s="413"/>
      <c r="G7" s="420"/>
      <c r="H7" s="411"/>
      <c r="I7" s="411"/>
      <c r="J7" s="411"/>
      <c r="K7" s="411"/>
      <c r="L7" s="411"/>
      <c r="M7" s="417"/>
      <c r="N7" s="418">
        <f t="shared" si="2"/>
        <v>0</v>
      </c>
      <c r="O7" s="418">
        <f t="shared" si="0"/>
        <v>0</v>
      </c>
      <c r="P7" s="418">
        <f t="shared" si="1"/>
        <v>0</v>
      </c>
      <c r="Q7" s="417"/>
      <c r="R7" s="419">
        <f t="shared" si="3"/>
        <v>0</v>
      </c>
      <c r="S7" s="411"/>
      <c r="T7" s="417"/>
      <c r="U7" s="421" t="s">
        <v>283</v>
      </c>
      <c r="V7" s="421"/>
      <c r="W7" s="421"/>
    </row>
    <row r="8" spans="1:23" ht="23.25" customHeight="1">
      <c r="A8" s="411"/>
      <c r="B8" s="411"/>
      <c r="C8" s="412"/>
      <c r="D8" s="413"/>
      <c r="E8" s="414"/>
      <c r="F8" s="413"/>
      <c r="G8" s="420"/>
      <c r="H8" s="411"/>
      <c r="I8" s="411"/>
      <c r="J8" s="411"/>
      <c r="K8" s="411"/>
      <c r="L8" s="411"/>
      <c r="M8" s="417"/>
      <c r="N8" s="418">
        <f t="shared" si="2"/>
        <v>0</v>
      </c>
      <c r="O8" s="418">
        <f t="shared" si="0"/>
        <v>0</v>
      </c>
      <c r="P8" s="418">
        <f t="shared" si="1"/>
        <v>0</v>
      </c>
      <c r="Q8" s="417"/>
      <c r="R8" s="419">
        <f t="shared" si="3"/>
        <v>0</v>
      </c>
      <c r="S8" s="411"/>
      <c r="T8" s="417"/>
      <c r="U8" s="422"/>
      <c r="V8" s="422"/>
      <c r="W8" s="422"/>
    </row>
    <row r="9" spans="1:23" ht="23.25" customHeight="1">
      <c r="A9" s="423"/>
      <c r="B9" s="423"/>
      <c r="C9" s="424"/>
      <c r="D9" s="413"/>
      <c r="E9" s="414"/>
      <c r="F9" s="413"/>
      <c r="G9" s="420"/>
      <c r="H9" s="411"/>
      <c r="I9" s="411"/>
      <c r="J9" s="411"/>
      <c r="K9" s="411"/>
      <c r="L9" s="423"/>
      <c r="M9" s="394"/>
      <c r="N9" s="418">
        <f t="shared" si="2"/>
        <v>0</v>
      </c>
      <c r="O9" s="418">
        <f t="shared" si="0"/>
        <v>0</v>
      </c>
      <c r="P9" s="418">
        <f t="shared" si="1"/>
        <v>0</v>
      </c>
      <c r="Q9" s="394"/>
      <c r="R9" s="419">
        <f t="shared" si="3"/>
        <v>0</v>
      </c>
      <c r="S9" s="411"/>
      <c r="T9" s="394"/>
      <c r="U9" s="425"/>
      <c r="V9" s="425"/>
      <c r="W9" s="425"/>
    </row>
    <row r="10" spans="1:23" ht="23.25" customHeight="1">
      <c r="A10" s="411"/>
      <c r="B10" s="411"/>
      <c r="C10" s="412"/>
      <c r="D10" s="413"/>
      <c r="E10" s="414"/>
      <c r="F10" s="413"/>
      <c r="G10" s="420"/>
      <c r="H10" s="423"/>
      <c r="I10" s="423"/>
      <c r="J10" s="423"/>
      <c r="K10" s="423"/>
      <c r="L10" s="423"/>
      <c r="M10" s="394"/>
      <c r="N10" s="418">
        <f t="shared" si="2"/>
        <v>0</v>
      </c>
      <c r="O10" s="418">
        <f t="shared" si="0"/>
        <v>0</v>
      </c>
      <c r="P10" s="418">
        <f t="shared" si="1"/>
        <v>0</v>
      </c>
      <c r="Q10" s="394"/>
      <c r="R10" s="419">
        <f t="shared" si="3"/>
        <v>0</v>
      </c>
      <c r="S10" s="411"/>
      <c r="T10" s="394"/>
      <c r="U10" s="426" t="s">
        <v>275</v>
      </c>
      <c r="V10" s="426"/>
      <c r="W10" s="426"/>
    </row>
    <row r="11" spans="1:23" ht="23.25" customHeight="1">
      <c r="A11" s="411"/>
      <c r="B11" s="411"/>
      <c r="C11" s="412"/>
      <c r="D11" s="413"/>
      <c r="E11" s="414"/>
      <c r="F11" s="413"/>
      <c r="G11" s="420"/>
      <c r="H11" s="411"/>
      <c r="I11" s="411"/>
      <c r="J11" s="411"/>
      <c r="K11" s="411"/>
      <c r="L11" s="423"/>
      <c r="M11" s="394"/>
      <c r="N11" s="418">
        <f t="shared" si="2"/>
        <v>0</v>
      </c>
      <c r="O11" s="418">
        <f t="shared" si="0"/>
        <v>0</v>
      </c>
      <c r="P11" s="418">
        <f t="shared" si="1"/>
        <v>0</v>
      </c>
      <c r="Q11" s="394"/>
      <c r="R11" s="419">
        <f t="shared" si="3"/>
        <v>0</v>
      </c>
      <c r="S11" s="411"/>
      <c r="T11" s="394"/>
      <c r="U11" s="427"/>
      <c r="V11" s="427"/>
      <c r="W11" s="427"/>
    </row>
    <row r="12" spans="1:23" ht="23.25" customHeight="1">
      <c r="A12" s="428"/>
      <c r="B12" s="428"/>
      <c r="C12" s="429"/>
      <c r="D12" s="430"/>
      <c r="E12" s="431"/>
      <c r="F12" s="430"/>
      <c r="G12" s="420"/>
      <c r="H12" s="428"/>
      <c r="I12" s="428"/>
      <c r="J12" s="428"/>
      <c r="K12" s="428"/>
      <c r="L12" s="428"/>
      <c r="N12" s="418">
        <f t="shared" si="2"/>
        <v>0</v>
      </c>
      <c r="O12" s="418">
        <f t="shared" si="0"/>
        <v>0</v>
      </c>
      <c r="P12" s="418">
        <f t="shared" si="1"/>
        <v>0</v>
      </c>
      <c r="R12" s="419">
        <f t="shared" si="3"/>
        <v>0</v>
      </c>
      <c r="S12" s="428"/>
      <c r="U12" s="425"/>
      <c r="V12" s="425"/>
      <c r="W12" s="425"/>
    </row>
    <row r="13" spans="1:23" ht="23.25" customHeight="1">
      <c r="A13" s="432"/>
      <c r="B13" s="432"/>
      <c r="C13" s="433"/>
      <c r="D13" s="430"/>
      <c r="E13" s="434"/>
      <c r="F13" s="430"/>
      <c r="G13" s="420"/>
      <c r="H13" s="432"/>
      <c r="I13" s="432"/>
      <c r="J13" s="432"/>
      <c r="K13" s="432"/>
      <c r="L13" s="432"/>
      <c r="M13" s="435"/>
      <c r="N13" s="418">
        <f t="shared" si="2"/>
        <v>0</v>
      </c>
      <c r="O13" s="418">
        <f t="shared" si="0"/>
        <v>0</v>
      </c>
      <c r="P13" s="418">
        <f t="shared" si="1"/>
        <v>0</v>
      </c>
      <c r="Q13" s="435"/>
      <c r="R13" s="419">
        <f t="shared" si="3"/>
        <v>0</v>
      </c>
      <c r="S13" s="432"/>
      <c r="T13" s="435"/>
      <c r="U13" s="426" t="s">
        <v>276</v>
      </c>
      <c r="V13" s="426"/>
      <c r="W13" s="426"/>
    </row>
    <row r="14" spans="1:23" ht="23.25" customHeight="1">
      <c r="A14" s="432"/>
      <c r="B14" s="432"/>
      <c r="C14" s="433"/>
      <c r="D14" s="430"/>
      <c r="E14" s="434"/>
      <c r="F14" s="430"/>
      <c r="G14" s="420"/>
      <c r="H14" s="432"/>
      <c r="I14" s="432"/>
      <c r="J14" s="432"/>
      <c r="K14" s="432"/>
      <c r="L14" s="432"/>
      <c r="M14" s="435"/>
      <c r="N14" s="418">
        <f t="shared" si="2"/>
        <v>0</v>
      </c>
      <c r="O14" s="418">
        <f t="shared" si="0"/>
        <v>0</v>
      </c>
      <c r="P14" s="418">
        <f t="shared" si="1"/>
        <v>0</v>
      </c>
      <c r="Q14" s="435"/>
      <c r="R14" s="419">
        <f t="shared" si="3"/>
        <v>0</v>
      </c>
      <c r="S14" s="432"/>
      <c r="T14" s="435"/>
      <c r="U14" s="422"/>
      <c r="V14" s="422"/>
      <c r="W14" s="422"/>
    </row>
    <row r="15" spans="1:23" ht="23.25" customHeight="1">
      <c r="A15" s="432"/>
      <c r="B15" s="432"/>
      <c r="C15" s="433"/>
      <c r="D15" s="430"/>
      <c r="E15" s="434"/>
      <c r="F15" s="430"/>
      <c r="G15" s="420"/>
      <c r="H15" s="432"/>
      <c r="I15" s="432"/>
      <c r="J15" s="432"/>
      <c r="K15" s="432"/>
      <c r="L15" s="432"/>
      <c r="M15" s="435"/>
      <c r="N15" s="418">
        <f t="shared" si="2"/>
        <v>0</v>
      </c>
      <c r="O15" s="418">
        <f t="shared" si="0"/>
        <v>0</v>
      </c>
      <c r="P15" s="418">
        <f t="shared" si="1"/>
        <v>0</v>
      </c>
      <c r="Q15" s="435"/>
      <c r="R15" s="419">
        <f t="shared" si="3"/>
        <v>0</v>
      </c>
      <c r="S15" s="432"/>
      <c r="T15" s="435"/>
      <c r="U15" s="436"/>
      <c r="V15" s="437"/>
      <c r="W15" s="438"/>
    </row>
    <row r="16" spans="1:23" ht="23.25" customHeight="1">
      <c r="A16" s="432"/>
      <c r="B16" s="432"/>
      <c r="C16" s="433"/>
      <c r="D16" s="430"/>
      <c r="E16" s="434"/>
      <c r="F16" s="430"/>
      <c r="G16" s="420"/>
      <c r="H16" s="432"/>
      <c r="I16" s="432"/>
      <c r="J16" s="432"/>
      <c r="K16" s="432"/>
      <c r="L16" s="432"/>
      <c r="M16" s="435"/>
      <c r="N16" s="418">
        <f t="shared" si="2"/>
        <v>0</v>
      </c>
      <c r="O16" s="418">
        <f t="shared" si="0"/>
        <v>0</v>
      </c>
      <c r="P16" s="418">
        <f t="shared" si="1"/>
        <v>0</v>
      </c>
      <c r="Q16" s="435"/>
      <c r="R16" s="419">
        <f t="shared" si="3"/>
        <v>0</v>
      </c>
      <c r="S16" s="432"/>
      <c r="T16" s="435"/>
      <c r="U16" s="436"/>
      <c r="V16" s="437"/>
      <c r="W16" s="438"/>
    </row>
    <row r="17" spans="1:23" ht="23.25" customHeight="1">
      <c r="A17" s="432"/>
      <c r="B17" s="432"/>
      <c r="C17" s="433"/>
      <c r="D17" s="430"/>
      <c r="E17" s="434"/>
      <c r="F17" s="430"/>
      <c r="G17" s="420"/>
      <c r="H17" s="432"/>
      <c r="I17" s="432"/>
      <c r="J17" s="432"/>
      <c r="K17" s="432"/>
      <c r="L17" s="432"/>
      <c r="M17" s="435"/>
      <c r="N17" s="418">
        <f t="shared" si="2"/>
        <v>0</v>
      </c>
      <c r="O17" s="418">
        <f t="shared" si="0"/>
        <v>0</v>
      </c>
      <c r="P17" s="418">
        <f t="shared" si="1"/>
        <v>0</v>
      </c>
      <c r="Q17" s="435"/>
      <c r="R17" s="419">
        <f t="shared" si="3"/>
        <v>0</v>
      </c>
      <c r="S17" s="432"/>
      <c r="T17" s="435"/>
      <c r="U17" s="436"/>
      <c r="V17" s="437"/>
      <c r="W17" s="438"/>
    </row>
    <row r="18" spans="1:23" ht="23.25" customHeight="1">
      <c r="A18" s="432"/>
      <c r="B18" s="432"/>
      <c r="C18" s="433"/>
      <c r="D18" s="430"/>
      <c r="E18" s="434"/>
      <c r="F18" s="430"/>
      <c r="G18" s="420"/>
      <c r="H18" s="432"/>
      <c r="I18" s="432"/>
      <c r="J18" s="432"/>
      <c r="K18" s="432"/>
      <c r="L18" s="432"/>
      <c r="M18" s="435"/>
      <c r="N18" s="418">
        <f t="shared" si="2"/>
        <v>0</v>
      </c>
      <c r="O18" s="418">
        <f t="shared" si="0"/>
        <v>0</v>
      </c>
      <c r="P18" s="418">
        <f t="shared" si="1"/>
        <v>0</v>
      </c>
      <c r="Q18" s="435"/>
      <c r="R18" s="419">
        <f t="shared" si="3"/>
        <v>0</v>
      </c>
      <c r="S18" s="432"/>
      <c r="T18" s="435"/>
      <c r="U18" s="436"/>
      <c r="V18" s="437"/>
      <c r="W18" s="438"/>
    </row>
    <row r="19" spans="1:23" ht="23.25" customHeight="1">
      <c r="A19" s="432"/>
      <c r="B19" s="432"/>
      <c r="C19" s="433"/>
      <c r="D19" s="430"/>
      <c r="E19" s="434"/>
      <c r="F19" s="430"/>
      <c r="G19" s="420"/>
      <c r="H19" s="432"/>
      <c r="I19" s="432"/>
      <c r="J19" s="432"/>
      <c r="K19" s="432"/>
      <c r="L19" s="432"/>
      <c r="M19" s="435"/>
      <c r="N19" s="418">
        <f t="shared" si="2"/>
        <v>0</v>
      </c>
      <c r="O19" s="418">
        <f t="shared" si="0"/>
        <v>0</v>
      </c>
      <c r="P19" s="418">
        <f t="shared" si="1"/>
        <v>0</v>
      </c>
      <c r="Q19" s="435"/>
      <c r="R19" s="419">
        <f t="shared" si="3"/>
        <v>0</v>
      </c>
      <c r="S19" s="432"/>
      <c r="T19" s="435"/>
      <c r="U19" s="436"/>
      <c r="V19" s="437"/>
      <c r="W19" s="438"/>
    </row>
    <row r="20" spans="1:23" ht="23.25" customHeight="1">
      <c r="A20" s="432"/>
      <c r="B20" s="432"/>
      <c r="C20" s="433"/>
      <c r="D20" s="430"/>
      <c r="E20" s="434"/>
      <c r="F20" s="430"/>
      <c r="G20" s="420"/>
      <c r="H20" s="432"/>
      <c r="I20" s="432"/>
      <c r="J20" s="432"/>
      <c r="K20" s="432"/>
      <c r="L20" s="432"/>
      <c r="M20" s="435"/>
      <c r="N20" s="418">
        <f t="shared" si="2"/>
        <v>0</v>
      </c>
      <c r="O20" s="418">
        <f t="shared" si="0"/>
        <v>0</v>
      </c>
      <c r="P20" s="418">
        <f t="shared" si="1"/>
        <v>0</v>
      </c>
      <c r="Q20" s="435"/>
      <c r="R20" s="419">
        <f t="shared" si="3"/>
        <v>0</v>
      </c>
      <c r="S20" s="432"/>
      <c r="T20" s="435"/>
      <c r="U20" s="436"/>
      <c r="V20" s="437"/>
      <c r="W20" s="438"/>
    </row>
    <row r="21" spans="1:23" ht="23.25" customHeight="1">
      <c r="A21" s="432"/>
      <c r="B21" s="432"/>
      <c r="C21" s="433"/>
      <c r="D21" s="430"/>
      <c r="E21" s="434"/>
      <c r="F21" s="430"/>
      <c r="G21" s="420"/>
      <c r="H21" s="432"/>
      <c r="I21" s="432"/>
      <c r="J21" s="432"/>
      <c r="K21" s="432"/>
      <c r="L21" s="432"/>
      <c r="M21" s="435"/>
      <c r="N21" s="418">
        <f t="shared" si="2"/>
        <v>0</v>
      </c>
      <c r="O21" s="418">
        <f t="shared" si="0"/>
        <v>0</v>
      </c>
      <c r="P21" s="418">
        <f t="shared" si="1"/>
        <v>0</v>
      </c>
      <c r="Q21" s="435"/>
      <c r="R21" s="419">
        <f t="shared" si="3"/>
        <v>0</v>
      </c>
      <c r="S21" s="432"/>
      <c r="T21" s="435"/>
      <c r="U21" s="436"/>
      <c r="V21" s="437"/>
      <c r="W21" s="438"/>
    </row>
    <row r="22" spans="1:23" ht="23.25" customHeight="1">
      <c r="A22" s="432"/>
      <c r="B22" s="432"/>
      <c r="C22" s="433"/>
      <c r="D22" s="430"/>
      <c r="E22" s="434"/>
      <c r="F22" s="430"/>
      <c r="G22" s="420"/>
      <c r="H22" s="432"/>
      <c r="I22" s="432"/>
      <c r="J22" s="432"/>
      <c r="K22" s="432"/>
      <c r="L22" s="432"/>
      <c r="M22" s="435"/>
      <c r="N22" s="418">
        <f t="shared" si="2"/>
        <v>0</v>
      </c>
      <c r="O22" s="418">
        <f t="shared" si="0"/>
        <v>0</v>
      </c>
      <c r="P22" s="418">
        <f t="shared" si="1"/>
        <v>0</v>
      </c>
      <c r="Q22" s="435"/>
      <c r="R22" s="419">
        <f t="shared" si="3"/>
        <v>0</v>
      </c>
      <c r="S22" s="432"/>
      <c r="T22" s="435"/>
      <c r="U22" s="436"/>
      <c r="V22" s="437"/>
      <c r="W22" s="438"/>
    </row>
    <row r="23" spans="1:23" ht="23.25" customHeight="1">
      <c r="A23" s="432"/>
      <c r="B23" s="432"/>
      <c r="C23" s="433"/>
      <c r="D23" s="430"/>
      <c r="E23" s="434"/>
      <c r="F23" s="430"/>
      <c r="G23" s="420"/>
      <c r="H23" s="432"/>
      <c r="I23" s="432"/>
      <c r="J23" s="432"/>
      <c r="K23" s="432"/>
      <c r="L23" s="432"/>
      <c r="M23" s="435"/>
      <c r="N23" s="418">
        <f t="shared" si="2"/>
        <v>0</v>
      </c>
      <c r="O23" s="418">
        <f t="shared" si="0"/>
        <v>0</v>
      </c>
      <c r="P23" s="418">
        <f t="shared" si="1"/>
        <v>0</v>
      </c>
      <c r="Q23" s="435"/>
      <c r="R23" s="419">
        <f t="shared" si="3"/>
        <v>0</v>
      </c>
      <c r="S23" s="432"/>
      <c r="T23" s="435"/>
      <c r="U23" s="436"/>
      <c r="V23" s="437"/>
      <c r="W23" s="438"/>
    </row>
    <row r="24" spans="1:23" ht="23.25" customHeight="1">
      <c r="A24" s="432"/>
      <c r="B24" s="432"/>
      <c r="C24" s="433"/>
      <c r="D24" s="430"/>
      <c r="E24" s="434"/>
      <c r="F24" s="430"/>
      <c r="G24" s="420"/>
      <c r="H24" s="432"/>
      <c r="I24" s="432"/>
      <c r="J24" s="432"/>
      <c r="K24" s="432"/>
      <c r="L24" s="432"/>
      <c r="M24" s="435"/>
      <c r="N24" s="418">
        <f t="shared" si="2"/>
        <v>0</v>
      </c>
      <c r="O24" s="418">
        <f t="shared" si="0"/>
        <v>0</v>
      </c>
      <c r="P24" s="418">
        <f t="shared" si="1"/>
        <v>0</v>
      </c>
      <c r="Q24" s="435"/>
      <c r="R24" s="419">
        <f t="shared" si="3"/>
        <v>0</v>
      </c>
      <c r="S24" s="432"/>
      <c r="T24" s="435"/>
      <c r="U24" s="436"/>
      <c r="V24" s="437"/>
      <c r="W24" s="438"/>
    </row>
    <row r="25" spans="1:23" ht="23.25" customHeight="1">
      <c r="A25" s="432"/>
      <c r="B25" s="432"/>
      <c r="C25" s="433"/>
      <c r="D25" s="430"/>
      <c r="E25" s="434"/>
      <c r="F25" s="430"/>
      <c r="G25" s="420"/>
      <c r="H25" s="432"/>
      <c r="I25" s="432"/>
      <c r="J25" s="432"/>
      <c r="K25" s="432"/>
      <c r="L25" s="432"/>
      <c r="M25" s="435"/>
      <c r="N25" s="418">
        <f t="shared" si="2"/>
        <v>0</v>
      </c>
      <c r="O25" s="418">
        <f t="shared" si="0"/>
        <v>0</v>
      </c>
      <c r="P25" s="418">
        <f t="shared" si="1"/>
        <v>0</v>
      </c>
      <c r="Q25" s="435"/>
      <c r="R25" s="419">
        <f t="shared" si="3"/>
        <v>0</v>
      </c>
      <c r="S25" s="432"/>
      <c r="T25" s="435"/>
      <c r="U25" s="436"/>
      <c r="V25" s="437"/>
      <c r="W25" s="438"/>
    </row>
    <row r="26" spans="1:23" ht="23.25" customHeight="1">
      <c r="A26" s="432"/>
      <c r="B26" s="432"/>
      <c r="C26" s="433"/>
      <c r="D26" s="430"/>
      <c r="E26" s="434"/>
      <c r="F26" s="430"/>
      <c r="G26" s="420"/>
      <c r="H26" s="432"/>
      <c r="I26" s="432"/>
      <c r="J26" s="432"/>
      <c r="K26" s="432"/>
      <c r="L26" s="432"/>
      <c r="M26" s="435"/>
      <c r="N26" s="418">
        <f t="shared" si="2"/>
        <v>0</v>
      </c>
      <c r="O26" s="418">
        <f t="shared" si="0"/>
        <v>0</v>
      </c>
      <c r="P26" s="418">
        <f t="shared" si="1"/>
        <v>0</v>
      </c>
      <c r="Q26" s="435"/>
      <c r="R26" s="419">
        <f t="shared" si="3"/>
        <v>0</v>
      </c>
      <c r="S26" s="432"/>
      <c r="T26" s="435"/>
      <c r="U26" s="436"/>
      <c r="V26" s="437"/>
      <c r="W26" s="438"/>
    </row>
    <row r="27" spans="1:23" ht="23.25" customHeight="1">
      <c r="A27" s="432"/>
      <c r="B27" s="432"/>
      <c r="C27" s="433"/>
      <c r="D27" s="430"/>
      <c r="E27" s="434"/>
      <c r="F27" s="430"/>
      <c r="G27" s="420"/>
      <c r="H27" s="432"/>
      <c r="I27" s="432"/>
      <c r="J27" s="432"/>
      <c r="K27" s="432"/>
      <c r="L27" s="432"/>
      <c r="M27" s="435"/>
      <c r="N27" s="418">
        <f t="shared" si="2"/>
        <v>0</v>
      </c>
      <c r="O27" s="418">
        <f t="shared" si="0"/>
        <v>0</v>
      </c>
      <c r="P27" s="418">
        <f t="shared" si="1"/>
        <v>0</v>
      </c>
      <c r="Q27" s="435"/>
      <c r="R27" s="419">
        <f t="shared" si="3"/>
        <v>0</v>
      </c>
      <c r="S27" s="432"/>
      <c r="T27" s="435"/>
      <c r="U27" s="436"/>
      <c r="V27" s="437"/>
      <c r="W27" s="438"/>
    </row>
    <row r="28" spans="1:23" ht="23.25" customHeight="1">
      <c r="A28" s="432"/>
      <c r="B28" s="432"/>
      <c r="C28" s="433"/>
      <c r="D28" s="430"/>
      <c r="E28" s="434"/>
      <c r="F28" s="430"/>
      <c r="G28" s="420"/>
      <c r="H28" s="432"/>
      <c r="I28" s="432"/>
      <c r="J28" s="432"/>
      <c r="K28" s="432"/>
      <c r="L28" s="432"/>
      <c r="M28" s="435"/>
      <c r="N28" s="418">
        <f t="shared" si="2"/>
        <v>0</v>
      </c>
      <c r="O28" s="418">
        <f t="shared" si="0"/>
        <v>0</v>
      </c>
      <c r="P28" s="418">
        <f t="shared" si="1"/>
        <v>0</v>
      </c>
      <c r="Q28" s="435"/>
      <c r="R28" s="419">
        <f t="shared" si="3"/>
        <v>0</v>
      </c>
      <c r="S28" s="432"/>
      <c r="T28" s="435"/>
      <c r="U28" s="436"/>
      <c r="V28" s="437"/>
      <c r="W28" s="438"/>
    </row>
    <row r="29" spans="1:23" ht="23.25" customHeight="1">
      <c r="A29" s="432"/>
      <c r="B29" s="432"/>
      <c r="C29" s="433"/>
      <c r="D29" s="430"/>
      <c r="E29" s="434"/>
      <c r="F29" s="430"/>
      <c r="G29" s="420"/>
      <c r="H29" s="432"/>
      <c r="I29" s="432"/>
      <c r="J29" s="432"/>
      <c r="K29" s="432"/>
      <c r="L29" s="432"/>
      <c r="M29" s="435"/>
      <c r="N29" s="418">
        <f t="shared" si="2"/>
        <v>0</v>
      </c>
      <c r="O29" s="418">
        <f t="shared" si="0"/>
        <v>0</v>
      </c>
      <c r="P29" s="418">
        <f t="shared" si="1"/>
        <v>0</v>
      </c>
      <c r="Q29" s="435"/>
      <c r="R29" s="419">
        <f t="shared" si="3"/>
        <v>0</v>
      </c>
      <c r="S29" s="432"/>
      <c r="T29" s="435"/>
      <c r="U29" s="436"/>
      <c r="V29" s="437"/>
      <c r="W29" s="438"/>
    </row>
    <row r="30" spans="1:23" ht="23.25" customHeight="1">
      <c r="A30" s="432"/>
      <c r="B30" s="432"/>
      <c r="C30" s="433"/>
      <c r="D30" s="430"/>
      <c r="E30" s="434"/>
      <c r="F30" s="430"/>
      <c r="G30" s="420"/>
      <c r="H30" s="432"/>
      <c r="I30" s="432"/>
      <c r="J30" s="432"/>
      <c r="K30" s="432"/>
      <c r="L30" s="432"/>
      <c r="M30" s="435"/>
      <c r="N30" s="418">
        <f t="shared" si="2"/>
        <v>0</v>
      </c>
      <c r="O30" s="418">
        <f t="shared" si="0"/>
        <v>0</v>
      </c>
      <c r="P30" s="418">
        <f t="shared" si="1"/>
        <v>0</v>
      </c>
      <c r="Q30" s="435"/>
      <c r="R30" s="419">
        <f t="shared" si="3"/>
        <v>0</v>
      </c>
      <c r="S30" s="432"/>
      <c r="T30" s="435"/>
      <c r="U30" s="436"/>
      <c r="V30" s="437"/>
      <c r="W30" s="438"/>
    </row>
    <row r="31" spans="1:23" ht="23.25" customHeight="1">
      <c r="A31" s="432"/>
      <c r="B31" s="432"/>
      <c r="C31" s="433"/>
      <c r="D31" s="430"/>
      <c r="E31" s="434"/>
      <c r="F31" s="430"/>
      <c r="G31" s="420"/>
      <c r="H31" s="432"/>
      <c r="I31" s="432"/>
      <c r="J31" s="432"/>
      <c r="K31" s="432"/>
      <c r="L31" s="432"/>
      <c r="M31" s="435"/>
      <c r="N31" s="418">
        <f t="shared" si="2"/>
        <v>0</v>
      </c>
      <c r="O31" s="418">
        <f t="shared" si="0"/>
        <v>0</v>
      </c>
      <c r="P31" s="418">
        <f t="shared" si="1"/>
        <v>0</v>
      </c>
      <c r="Q31" s="435"/>
      <c r="R31" s="419">
        <f t="shared" si="3"/>
        <v>0</v>
      </c>
      <c r="S31" s="432"/>
      <c r="T31" s="435"/>
      <c r="U31" s="436"/>
      <c r="V31" s="437"/>
      <c r="W31" s="438"/>
    </row>
    <row r="32" spans="1:23" ht="23.25" customHeight="1">
      <c r="A32" s="432"/>
      <c r="B32" s="432"/>
      <c r="C32" s="433"/>
      <c r="D32" s="430"/>
      <c r="E32" s="434"/>
      <c r="F32" s="430"/>
      <c r="G32" s="420"/>
      <c r="H32" s="432"/>
      <c r="I32" s="432"/>
      <c r="J32" s="432"/>
      <c r="K32" s="432"/>
      <c r="L32" s="432"/>
      <c r="M32" s="435"/>
      <c r="N32" s="418">
        <f t="shared" si="2"/>
        <v>0</v>
      </c>
      <c r="O32" s="418">
        <f t="shared" si="0"/>
        <v>0</v>
      </c>
      <c r="P32" s="418">
        <f t="shared" si="1"/>
        <v>0</v>
      </c>
      <c r="Q32" s="435"/>
      <c r="R32" s="419">
        <f t="shared" si="3"/>
        <v>0</v>
      </c>
      <c r="S32" s="432"/>
      <c r="T32" s="435"/>
      <c r="U32" s="436"/>
      <c r="V32" s="437"/>
      <c r="W32" s="438"/>
    </row>
    <row r="33" spans="1:23" ht="23.25" customHeight="1">
      <c r="A33" s="432"/>
      <c r="B33" s="432"/>
      <c r="C33" s="433"/>
      <c r="D33" s="430"/>
      <c r="E33" s="434"/>
      <c r="F33" s="430"/>
      <c r="G33" s="420"/>
      <c r="H33" s="432"/>
      <c r="I33" s="432"/>
      <c r="J33" s="432"/>
      <c r="K33" s="432"/>
      <c r="L33" s="432"/>
      <c r="M33" s="435"/>
      <c r="N33" s="418">
        <f t="shared" si="2"/>
        <v>0</v>
      </c>
      <c r="O33" s="418">
        <f t="shared" si="0"/>
        <v>0</v>
      </c>
      <c r="P33" s="418">
        <f t="shared" si="1"/>
        <v>0</v>
      </c>
      <c r="Q33" s="435"/>
      <c r="R33" s="419">
        <f t="shared" si="3"/>
        <v>0</v>
      </c>
      <c r="S33" s="432"/>
      <c r="T33" s="435"/>
      <c r="U33" s="436"/>
      <c r="V33" s="437"/>
      <c r="W33" s="438"/>
    </row>
    <row r="34" spans="1:23" ht="23.25" customHeight="1">
      <c r="A34" s="432"/>
      <c r="B34" s="432"/>
      <c r="C34" s="433"/>
      <c r="D34" s="430"/>
      <c r="E34" s="434"/>
      <c r="F34" s="430"/>
      <c r="G34" s="420"/>
      <c r="H34" s="432"/>
      <c r="I34" s="432"/>
      <c r="J34" s="432"/>
      <c r="K34" s="432"/>
      <c r="L34" s="432"/>
      <c r="M34" s="435"/>
      <c r="N34" s="418">
        <f t="shared" si="2"/>
        <v>0</v>
      </c>
      <c r="O34" s="418">
        <f t="shared" si="0"/>
        <v>0</v>
      </c>
      <c r="P34" s="418">
        <f t="shared" si="1"/>
        <v>0</v>
      </c>
      <c r="Q34" s="435"/>
      <c r="R34" s="419">
        <f t="shared" si="3"/>
        <v>0</v>
      </c>
      <c r="S34" s="432"/>
      <c r="T34" s="435"/>
      <c r="U34" s="436"/>
      <c r="V34" s="437"/>
      <c r="W34" s="438"/>
    </row>
    <row r="35" spans="1:23" ht="23.25" customHeight="1">
      <c r="A35" s="432"/>
      <c r="B35" s="432"/>
      <c r="C35" s="433"/>
      <c r="D35" s="430"/>
      <c r="E35" s="434"/>
      <c r="F35" s="430"/>
      <c r="G35" s="420"/>
      <c r="H35" s="432"/>
      <c r="I35" s="432"/>
      <c r="J35" s="432"/>
      <c r="K35" s="432"/>
      <c r="L35" s="432"/>
      <c r="M35" s="435"/>
      <c r="N35" s="418">
        <f t="shared" si="2"/>
        <v>0</v>
      </c>
      <c r="O35" s="418">
        <f t="shared" si="0"/>
        <v>0</v>
      </c>
      <c r="P35" s="418">
        <f t="shared" si="1"/>
        <v>0</v>
      </c>
      <c r="Q35" s="435"/>
      <c r="R35" s="419">
        <f t="shared" si="3"/>
        <v>0</v>
      </c>
      <c r="S35" s="432"/>
      <c r="T35" s="435"/>
      <c r="U35" s="436"/>
      <c r="V35" s="437"/>
      <c r="W35" s="438"/>
    </row>
    <row r="36" spans="1:23" ht="23.25" customHeight="1">
      <c r="A36" s="432"/>
      <c r="B36" s="432"/>
      <c r="C36" s="433"/>
      <c r="D36" s="430"/>
      <c r="E36" s="434"/>
      <c r="F36" s="430"/>
      <c r="G36" s="420"/>
      <c r="H36" s="432"/>
      <c r="I36" s="432"/>
      <c r="J36" s="432"/>
      <c r="K36" s="432"/>
      <c r="L36" s="432"/>
      <c r="M36" s="435"/>
      <c r="N36" s="418">
        <f t="shared" si="2"/>
        <v>0</v>
      </c>
      <c r="O36" s="418">
        <f t="shared" si="0"/>
        <v>0</v>
      </c>
      <c r="P36" s="418">
        <f t="shared" si="1"/>
        <v>0</v>
      </c>
      <c r="Q36" s="435"/>
      <c r="R36" s="419">
        <f t="shared" si="3"/>
        <v>0</v>
      </c>
      <c r="S36" s="432"/>
      <c r="T36" s="435"/>
      <c r="U36" s="436"/>
      <c r="V36" s="437"/>
      <c r="W36" s="438"/>
    </row>
    <row r="37" spans="1:23" ht="23.25" customHeight="1">
      <c r="A37" s="432"/>
      <c r="B37" s="432"/>
      <c r="C37" s="433"/>
      <c r="D37" s="430"/>
      <c r="E37" s="434"/>
      <c r="F37" s="430"/>
      <c r="G37" s="420"/>
      <c r="H37" s="432"/>
      <c r="I37" s="432"/>
      <c r="J37" s="432"/>
      <c r="K37" s="432"/>
      <c r="L37" s="432"/>
      <c r="M37" s="435"/>
      <c r="N37" s="418">
        <f t="shared" si="2"/>
        <v>0</v>
      </c>
      <c r="O37" s="418">
        <f t="shared" si="0"/>
        <v>0</v>
      </c>
      <c r="P37" s="418">
        <f t="shared" si="1"/>
        <v>0</v>
      </c>
      <c r="Q37" s="435"/>
      <c r="R37" s="419">
        <f t="shared" si="3"/>
        <v>0</v>
      </c>
      <c r="S37" s="432"/>
      <c r="T37" s="435"/>
      <c r="U37" s="436"/>
      <c r="V37" s="437"/>
      <c r="W37" s="438"/>
    </row>
    <row r="38" spans="1:23" ht="23.25" customHeight="1">
      <c r="A38" s="432"/>
      <c r="B38" s="432"/>
      <c r="C38" s="433"/>
      <c r="D38" s="430"/>
      <c r="E38" s="434"/>
      <c r="F38" s="430"/>
      <c r="G38" s="420"/>
      <c r="H38" s="432"/>
      <c r="I38" s="432"/>
      <c r="J38" s="432"/>
      <c r="K38" s="432"/>
      <c r="L38" s="432"/>
      <c r="M38" s="435"/>
      <c r="N38" s="418">
        <f t="shared" si="2"/>
        <v>0</v>
      </c>
      <c r="O38" s="418">
        <f t="shared" si="0"/>
        <v>0</v>
      </c>
      <c r="P38" s="418">
        <f t="shared" si="1"/>
        <v>0</v>
      </c>
      <c r="Q38" s="435"/>
      <c r="R38" s="419">
        <f t="shared" si="3"/>
        <v>0</v>
      </c>
      <c r="S38" s="432"/>
      <c r="T38" s="435"/>
      <c r="U38" s="436"/>
      <c r="V38" s="437"/>
      <c r="W38" s="438"/>
    </row>
    <row r="39" spans="1:23" ht="23.25" customHeight="1">
      <c r="A39" s="432"/>
      <c r="B39" s="432"/>
      <c r="C39" s="433"/>
      <c r="D39" s="430"/>
      <c r="E39" s="434"/>
      <c r="F39" s="430"/>
      <c r="G39" s="420"/>
      <c r="H39" s="432"/>
      <c r="I39" s="432"/>
      <c r="J39" s="432"/>
      <c r="K39" s="432"/>
      <c r="L39" s="432"/>
      <c r="M39" s="435"/>
      <c r="N39" s="418">
        <f t="shared" si="2"/>
        <v>0</v>
      </c>
      <c r="O39" s="418">
        <f t="shared" si="0"/>
        <v>0</v>
      </c>
      <c r="P39" s="418">
        <f t="shared" si="1"/>
        <v>0</v>
      </c>
      <c r="Q39" s="435"/>
      <c r="R39" s="419">
        <f t="shared" si="3"/>
        <v>0</v>
      </c>
      <c r="S39" s="432"/>
      <c r="T39" s="435"/>
      <c r="U39" s="436"/>
      <c r="V39" s="437"/>
      <c r="W39" s="438"/>
    </row>
    <row r="40" spans="1:23" ht="23.25" customHeight="1">
      <c r="A40" s="432"/>
      <c r="B40" s="432"/>
      <c r="C40" s="433"/>
      <c r="D40" s="430"/>
      <c r="E40" s="434"/>
      <c r="F40" s="430"/>
      <c r="G40" s="420"/>
      <c r="H40" s="432"/>
      <c r="I40" s="432"/>
      <c r="J40" s="432"/>
      <c r="K40" s="432"/>
      <c r="L40" s="432"/>
      <c r="M40" s="435"/>
      <c r="N40" s="418">
        <f t="shared" si="2"/>
        <v>0</v>
      </c>
      <c r="O40" s="418">
        <f t="shared" si="0"/>
        <v>0</v>
      </c>
      <c r="P40" s="418">
        <f t="shared" si="1"/>
        <v>0</v>
      </c>
      <c r="Q40" s="435"/>
      <c r="R40" s="419">
        <f t="shared" si="3"/>
        <v>0</v>
      </c>
      <c r="S40" s="432"/>
      <c r="T40" s="435"/>
      <c r="U40" s="436"/>
      <c r="V40" s="437"/>
      <c r="W40" s="438"/>
    </row>
    <row r="41" spans="1:23" ht="23.25" customHeight="1">
      <c r="A41" s="432"/>
      <c r="B41" s="432"/>
      <c r="C41" s="433"/>
      <c r="D41" s="430"/>
      <c r="E41" s="434"/>
      <c r="F41" s="430"/>
      <c r="G41" s="420"/>
      <c r="H41" s="432"/>
      <c r="I41" s="432"/>
      <c r="J41" s="432"/>
      <c r="K41" s="432"/>
      <c r="L41" s="432"/>
      <c r="M41" s="435"/>
      <c r="N41" s="418">
        <f t="shared" si="2"/>
        <v>0</v>
      </c>
      <c r="O41" s="418">
        <f t="shared" si="0"/>
        <v>0</v>
      </c>
      <c r="P41" s="418">
        <f t="shared" si="1"/>
        <v>0</v>
      </c>
      <c r="Q41" s="435"/>
      <c r="R41" s="419">
        <f t="shared" si="3"/>
        <v>0</v>
      </c>
      <c r="S41" s="432"/>
      <c r="T41" s="435"/>
      <c r="U41" s="436"/>
      <c r="V41" s="437"/>
      <c r="W41" s="438"/>
    </row>
    <row r="42" spans="1:23" ht="23.25" customHeight="1">
      <c r="A42" s="432"/>
      <c r="B42" s="432"/>
      <c r="C42" s="433"/>
      <c r="D42" s="430"/>
      <c r="E42" s="434"/>
      <c r="F42" s="430"/>
      <c r="G42" s="420"/>
      <c r="H42" s="432"/>
      <c r="I42" s="432"/>
      <c r="J42" s="432"/>
      <c r="K42" s="432"/>
      <c r="L42" s="432"/>
      <c r="M42" s="435"/>
      <c r="N42" s="418">
        <f t="shared" si="2"/>
        <v>0</v>
      </c>
      <c r="O42" s="418">
        <f t="shared" si="0"/>
        <v>0</v>
      </c>
      <c r="P42" s="418">
        <f t="shared" si="1"/>
        <v>0</v>
      </c>
      <c r="Q42" s="435"/>
      <c r="R42" s="419">
        <f t="shared" si="3"/>
        <v>0</v>
      </c>
      <c r="S42" s="432"/>
      <c r="T42" s="435"/>
      <c r="U42" s="436"/>
      <c r="V42" s="437"/>
      <c r="W42" s="438"/>
    </row>
    <row r="43" spans="1:23" ht="23.25" customHeight="1">
      <c r="A43" s="432"/>
      <c r="B43" s="432"/>
      <c r="C43" s="433"/>
      <c r="D43" s="430"/>
      <c r="E43" s="434"/>
      <c r="F43" s="430"/>
      <c r="G43" s="420"/>
      <c r="H43" s="432"/>
      <c r="I43" s="432"/>
      <c r="J43" s="432"/>
      <c r="K43" s="432"/>
      <c r="L43" s="432"/>
      <c r="M43" s="435"/>
      <c r="N43" s="418">
        <f t="shared" si="2"/>
        <v>0</v>
      </c>
      <c r="O43" s="418">
        <f t="shared" si="0"/>
        <v>0</v>
      </c>
      <c r="P43" s="418">
        <f t="shared" si="1"/>
        <v>0</v>
      </c>
      <c r="Q43" s="435"/>
      <c r="R43" s="419">
        <f t="shared" si="3"/>
        <v>0</v>
      </c>
      <c r="S43" s="432"/>
      <c r="T43" s="435"/>
      <c r="U43" s="436"/>
      <c r="V43" s="437"/>
      <c r="W43" s="438"/>
    </row>
    <row r="44" spans="1:23" ht="23.25" customHeight="1">
      <c r="A44" s="432"/>
      <c r="B44" s="432"/>
      <c r="C44" s="433"/>
      <c r="D44" s="430"/>
      <c r="E44" s="434"/>
      <c r="F44" s="430"/>
      <c r="G44" s="420"/>
      <c r="H44" s="432"/>
      <c r="I44" s="432"/>
      <c r="J44" s="432"/>
      <c r="K44" s="432"/>
      <c r="L44" s="432"/>
      <c r="M44" s="435"/>
      <c r="N44" s="418">
        <f t="shared" si="2"/>
        <v>0</v>
      </c>
      <c r="O44" s="418">
        <f t="shared" si="0"/>
        <v>0</v>
      </c>
      <c r="P44" s="418">
        <f t="shared" si="1"/>
        <v>0</v>
      </c>
      <c r="Q44" s="435"/>
      <c r="R44" s="419">
        <f t="shared" si="3"/>
        <v>0</v>
      </c>
      <c r="S44" s="432"/>
      <c r="T44" s="435"/>
      <c r="U44" s="436"/>
      <c r="V44" s="437"/>
      <c r="W44" s="438"/>
    </row>
    <row r="45" spans="1:23" ht="23.25" customHeight="1">
      <c r="A45" s="432"/>
      <c r="B45" s="432"/>
      <c r="C45" s="433"/>
      <c r="D45" s="430"/>
      <c r="E45" s="434"/>
      <c r="F45" s="430"/>
      <c r="G45" s="420"/>
      <c r="H45" s="432"/>
      <c r="I45" s="432"/>
      <c r="J45" s="432"/>
      <c r="K45" s="432"/>
      <c r="L45" s="432"/>
      <c r="M45" s="435"/>
      <c r="N45" s="418">
        <f t="shared" si="2"/>
        <v>0</v>
      </c>
      <c r="O45" s="418">
        <f t="shared" si="0"/>
        <v>0</v>
      </c>
      <c r="P45" s="418">
        <f t="shared" si="1"/>
        <v>0</v>
      </c>
      <c r="Q45" s="435"/>
      <c r="R45" s="419">
        <f t="shared" si="3"/>
        <v>0</v>
      </c>
      <c r="S45" s="432"/>
      <c r="T45" s="435"/>
      <c r="U45" s="436"/>
      <c r="V45" s="437"/>
      <c r="W45" s="438"/>
    </row>
    <row r="46" spans="1:23" ht="23.25" customHeight="1">
      <c r="A46" s="432"/>
      <c r="B46" s="432"/>
      <c r="C46" s="433"/>
      <c r="D46" s="430"/>
      <c r="E46" s="434"/>
      <c r="F46" s="430"/>
      <c r="G46" s="420"/>
      <c r="H46" s="432"/>
      <c r="I46" s="432"/>
      <c r="J46" s="432"/>
      <c r="K46" s="432"/>
      <c r="L46" s="432"/>
      <c r="M46" s="435"/>
      <c r="N46" s="418">
        <f t="shared" si="2"/>
        <v>0</v>
      </c>
      <c r="O46" s="418">
        <f t="shared" si="0"/>
        <v>0</v>
      </c>
      <c r="P46" s="418">
        <f t="shared" si="1"/>
        <v>0</v>
      </c>
      <c r="Q46" s="435"/>
      <c r="R46" s="419">
        <f t="shared" si="3"/>
        <v>0</v>
      </c>
      <c r="S46" s="432"/>
      <c r="T46" s="435"/>
      <c r="U46" s="436"/>
      <c r="V46" s="437"/>
      <c r="W46" s="438"/>
    </row>
    <row r="47" spans="1:23" ht="23.25" customHeight="1">
      <c r="A47" s="432"/>
      <c r="B47" s="432"/>
      <c r="C47" s="433"/>
      <c r="D47" s="430"/>
      <c r="E47" s="434"/>
      <c r="F47" s="430"/>
      <c r="G47" s="420"/>
      <c r="H47" s="432"/>
      <c r="I47" s="432"/>
      <c r="J47" s="432"/>
      <c r="K47" s="432"/>
      <c r="L47" s="432"/>
      <c r="M47" s="435"/>
      <c r="N47" s="418">
        <f t="shared" si="2"/>
        <v>0</v>
      </c>
      <c r="O47" s="418">
        <f t="shared" si="0"/>
        <v>0</v>
      </c>
      <c r="P47" s="418">
        <f t="shared" si="1"/>
        <v>0</v>
      </c>
      <c r="Q47" s="435"/>
      <c r="R47" s="419">
        <f t="shared" si="3"/>
        <v>0</v>
      </c>
      <c r="S47" s="432"/>
      <c r="T47" s="435"/>
      <c r="U47" s="436"/>
      <c r="V47" s="437"/>
      <c r="W47" s="438"/>
    </row>
    <row r="48" spans="1:23" ht="23.25" customHeight="1">
      <c r="A48" s="432"/>
      <c r="B48" s="432"/>
      <c r="C48" s="433"/>
      <c r="D48" s="430"/>
      <c r="E48" s="434"/>
      <c r="F48" s="430"/>
      <c r="G48" s="420"/>
      <c r="H48" s="432"/>
      <c r="I48" s="432"/>
      <c r="J48" s="432"/>
      <c r="K48" s="432"/>
      <c r="L48" s="432"/>
      <c r="M48" s="435"/>
      <c r="N48" s="418">
        <f t="shared" si="2"/>
        <v>0</v>
      </c>
      <c r="O48" s="418">
        <f t="shared" si="0"/>
        <v>0</v>
      </c>
      <c r="P48" s="418">
        <f t="shared" si="1"/>
        <v>0</v>
      </c>
      <c r="Q48" s="435"/>
      <c r="R48" s="419">
        <f t="shared" si="3"/>
        <v>0</v>
      </c>
      <c r="S48" s="432"/>
      <c r="T48" s="435"/>
      <c r="U48" s="436"/>
      <c r="V48" s="437"/>
      <c r="W48" s="438"/>
    </row>
    <row r="49" spans="1:23" ht="23.25" customHeight="1">
      <c r="A49" s="432"/>
      <c r="B49" s="432"/>
      <c r="C49" s="433"/>
      <c r="D49" s="430"/>
      <c r="E49" s="434"/>
      <c r="F49" s="430"/>
      <c r="G49" s="420"/>
      <c r="H49" s="432"/>
      <c r="I49" s="432"/>
      <c r="J49" s="432"/>
      <c r="K49" s="432"/>
      <c r="L49" s="432"/>
      <c r="M49" s="435"/>
      <c r="N49" s="418">
        <f t="shared" si="2"/>
        <v>0</v>
      </c>
      <c r="O49" s="418">
        <f t="shared" si="0"/>
        <v>0</v>
      </c>
      <c r="P49" s="418">
        <f t="shared" si="1"/>
        <v>0</v>
      </c>
      <c r="Q49" s="435"/>
      <c r="R49" s="419">
        <f t="shared" si="3"/>
        <v>0</v>
      </c>
      <c r="S49" s="432"/>
      <c r="T49" s="435"/>
      <c r="U49" s="436"/>
      <c r="V49" s="437"/>
      <c r="W49" s="438"/>
    </row>
    <row r="50" spans="1:23" ht="23.25" customHeight="1">
      <c r="A50" s="428"/>
      <c r="B50" s="428"/>
      <c r="C50" s="429"/>
      <c r="D50" s="430"/>
      <c r="E50" s="431"/>
      <c r="F50" s="430"/>
      <c r="G50" s="420"/>
      <c r="H50" s="428"/>
      <c r="I50" s="428"/>
      <c r="J50" s="428"/>
      <c r="K50" s="428"/>
      <c r="L50" s="428"/>
      <c r="N50" s="418">
        <f t="shared" si="2"/>
        <v>0</v>
      </c>
      <c r="O50" s="418">
        <f t="shared" si="0"/>
        <v>0</v>
      </c>
      <c r="P50" s="418">
        <f t="shared" si="1"/>
        <v>0</v>
      </c>
      <c r="R50" s="419">
        <f t="shared" si="3"/>
        <v>0</v>
      </c>
      <c r="S50" s="428"/>
      <c r="U50" s="439"/>
      <c r="V50" s="439"/>
      <c r="W50" s="439"/>
    </row>
  </sheetData>
  <sheetProtection selectLockedCells="1" selectUnlockedCells="1"/>
  <mergeCells count="21">
    <mergeCell ref="A1:G1"/>
    <mergeCell ref="N1:P1"/>
    <mergeCell ref="U1:W1"/>
    <mergeCell ref="A3:A4"/>
    <mergeCell ref="B3:B4"/>
    <mergeCell ref="C3:C4"/>
    <mergeCell ref="D3:D4"/>
    <mergeCell ref="E3:F3"/>
    <mergeCell ref="G3:L3"/>
    <mergeCell ref="N3:P3"/>
    <mergeCell ref="R3:S3"/>
    <mergeCell ref="U3:W3"/>
    <mergeCell ref="U7:W7"/>
    <mergeCell ref="U8:W8"/>
    <mergeCell ref="U9:W9"/>
    <mergeCell ref="U10:W10"/>
    <mergeCell ref="U11:W11"/>
    <mergeCell ref="U12:W12"/>
    <mergeCell ref="U13:W13"/>
    <mergeCell ref="U14:W14"/>
    <mergeCell ref="U50:W50"/>
  </mergeCells>
  <conditionalFormatting sqref="A6:A65536">
    <cfRule type="cellIs" priority="1" dxfId="3" operator="between" stopIfTrue="1">
      <formula>1</formula>
      <formula>4</formula>
    </cfRule>
  </conditionalFormatting>
  <conditionalFormatting sqref="B6">
    <cfRule type="cellIs" priority="2" dxfId="3" operator="greaterThanOrEqual" stopIfTrue="1">
      <formula>2009</formula>
    </cfRule>
  </conditionalFormatting>
  <conditionalFormatting sqref="G6">
    <cfRule type="cellIs" priority="3" dxfId="3" operator="between" stopIfTrue="1">
      <formula>0</formula>
      <formula>1</formula>
    </cfRule>
  </conditionalFormatting>
  <dataValidations count="7">
    <dataValidation type="whole" showInputMessage="1" showErrorMessage="1" errorTitle="Período" error="PERÍODO INCORRETO: &#10;Digite código 1, 2, 3 ou 4" sqref="A6:A1050">
      <formula1>1</formula1>
      <formula2>4</formula2>
    </dataValidation>
    <dataValidation type="whole" operator="greaterThanOrEqual" allowBlank="1" showInputMessage="1" showErrorMessage="1" errorTitle="Ano" error="FORMATO OU ANO INCORRETO:&#10;Favor preencher ano completo (yyyy)&#10;" sqref="B6:B50">
      <formula1>2009</formula1>
    </dataValidation>
    <dataValidation type="whole" operator="lessThanOrEqual" allowBlank="1" showInputMessage="1" showErrorMessage="1" errorTitle="Participantes sessão 1" error="NÚMERO INCORRETO:&#10;Número de pacientes que participaram da 1ª sessão deve ser menor ou igual ao número de pacientes atendidos na 1ª consulta de avaliação clínica." sqref="I6:I50">
      <formula1>H6</formula1>
    </dataValidation>
    <dataValidation type="whole" operator="lessThanOrEqual" allowBlank="1" showInputMessage="1" showErrorMessage="1" errorTitle="Participantes sessão 4" error="NÚMERO INCORRETO:&#10;Número de pacientes que participaram da 4ª sessão deve ser menor ou igual ao número de pacientes que participaram da 1ª sessão." sqref="J6:J50">
      <formula1>I6</formula1>
    </dataValidation>
    <dataValidation type="whole" operator="lessThanOrEqual" allowBlank="1" showInputMessage="1" showErrorMessage="1" error="NÚMERO INCORRETO:&#10;Número de pacientes que usaram algum medicamento deve ser menor ou igual ao número de pacientes que participaram da 1ª sessão." sqref="L6:L50">
      <formula1>I6</formula1>
    </dataValidation>
    <dataValidation type="whole" operator="lessThanOrEqual" allowBlank="1" showInputMessage="1" showErrorMessage="1" errorTitle="Pacientes sem fumar " error="NÚMERO INCORRETO:&#10;Número de pacientes sem fumar na 4ª sessão deve ser menor ou igual ao número de pacientes que participaram da 4ª sessão." sqref="K6:K50">
      <formula1>J6</formula1>
    </dataValidation>
    <dataValidation type="textLength" allowBlank="1" showInputMessage="1" showErrorMessage="1" errorTitle="US realizou atendimento" error="Preencher com 0 (zero) ou 1(um)" sqref="G6">
      <formula1>0</formula1>
      <formula2>1</formula2>
    </dataValidation>
  </dataValidations>
  <printOptions horizontalCentered="1"/>
  <pageMargins left="0.07847222222222222" right="0.07847222222222222" top="0.19652777777777777" bottom="0.19652777777777777" header="0.5118055555555555" footer="0"/>
  <pageSetup horizontalDpi="300" verticalDpi="300" orientation="landscape" pageOrder="overThenDown" paperSize="9" scale="45"/>
  <headerFooter alignWithMargins="0">
    <oddFooter>&amp;C&amp;A</oddFooter>
  </headerFooter>
  <legacyDrawing r:id="rId2"/>
</worksheet>
</file>

<file path=xl/worksheets/sheet2.xml><?xml version="1.0" encoding="utf-8"?>
<worksheet xmlns="http://schemas.openxmlformats.org/spreadsheetml/2006/main" xmlns:r="http://schemas.openxmlformats.org/officeDocument/2006/relationships">
  <dimension ref="A2:BX50"/>
  <sheetViews>
    <sheetView showGridLines="0" workbookViewId="0" topLeftCell="A1">
      <selection activeCell="AT13" sqref="AT13"/>
    </sheetView>
  </sheetViews>
  <sheetFormatPr defaultColWidth="9.140625" defaultRowHeight="12.75"/>
  <cols>
    <col min="1" max="1" width="13.57421875" style="1" customWidth="1"/>
    <col min="2" max="2" width="5.421875" style="1" customWidth="1"/>
    <col min="3" max="3" width="5.140625" style="1" customWidth="1"/>
    <col min="4" max="4" width="10.8515625" style="1" customWidth="1"/>
    <col min="5" max="5" width="16.00390625" style="1" customWidth="1"/>
    <col min="6" max="6" width="16.421875" style="1" customWidth="1"/>
    <col min="7" max="12" width="3.140625" style="1" customWidth="1"/>
    <col min="13" max="13" width="0.9921875" style="1" customWidth="1"/>
    <col min="14" max="25" width="3.140625" style="1" customWidth="1"/>
    <col min="26" max="26" width="0.85546875" style="1" customWidth="1"/>
    <col min="27" max="44" width="3.140625" style="1" customWidth="1"/>
    <col min="45" max="45" width="0.9921875" style="1" customWidth="1"/>
    <col min="46" max="51" width="3.140625" style="1" customWidth="1"/>
    <col min="52" max="52" width="0.85546875" style="1" customWidth="1"/>
    <col min="53" max="58" width="3.140625" style="1" customWidth="1"/>
    <col min="59" max="59" width="0.71875" style="1" customWidth="1"/>
    <col min="60" max="60" width="14.00390625" style="2" customWidth="1"/>
    <col min="61" max="61" width="0.71875" style="2" customWidth="1"/>
    <col min="62" max="63" width="3.140625" style="2" customWidth="1"/>
    <col min="64" max="67" width="3.140625" style="1" customWidth="1"/>
    <col min="68" max="68" width="0.85546875" style="1" customWidth="1"/>
    <col min="69" max="75" width="3.140625" style="1" customWidth="1"/>
    <col min="76" max="16384" width="17.140625" style="1" customWidth="1"/>
  </cols>
  <sheetData>
    <row r="2" spans="1:14" ht="12.75">
      <c r="A2" s="54" t="s">
        <v>37</v>
      </c>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1:14" ht="12.75">
      <c r="A4" s="54"/>
      <c r="B4" s="54"/>
      <c r="C4" s="54"/>
      <c r="D4" s="54"/>
      <c r="E4" s="54"/>
      <c r="F4" s="54"/>
      <c r="G4" s="54"/>
      <c r="H4" s="54"/>
      <c r="I4" s="54"/>
      <c r="J4" s="54"/>
      <c r="K4" s="54"/>
      <c r="L4" s="54"/>
      <c r="M4" s="54"/>
      <c r="N4" s="54"/>
    </row>
    <row r="5" spans="2:42" s="3" customFormat="1" ht="18" customHeight="1">
      <c r="B5" s="4"/>
      <c r="C5" s="4"/>
      <c r="F5" s="5"/>
      <c r="G5" s="5" t="s">
        <v>4</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14" ht="12.75">
      <c r="A6" s="54"/>
      <c r="B6" s="54"/>
      <c r="C6" s="54"/>
      <c r="D6" s="54"/>
      <c r="E6" s="54"/>
      <c r="F6" s="54"/>
      <c r="G6" s="54"/>
      <c r="H6" s="54"/>
      <c r="I6" s="54"/>
      <c r="J6" s="54"/>
      <c r="K6" s="54"/>
      <c r="L6" s="54"/>
      <c r="M6" s="54"/>
      <c r="N6" s="54"/>
    </row>
    <row r="7" spans="1:14" ht="13.5">
      <c r="A7" s="54"/>
      <c r="B7" s="54"/>
      <c r="C7" s="54"/>
      <c r="D7" s="54"/>
      <c r="E7" s="54"/>
      <c r="F7" s="54"/>
      <c r="G7" s="54"/>
      <c r="H7" s="54"/>
      <c r="I7" s="54"/>
      <c r="J7" s="54"/>
      <c r="K7" s="54"/>
      <c r="L7" s="54"/>
      <c r="M7" s="54"/>
      <c r="N7" s="54"/>
    </row>
    <row r="8" spans="7:75" s="8" customFormat="1" ht="12.75" customHeight="1">
      <c r="G8" s="9" t="s">
        <v>5</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H8" s="10" t="s">
        <v>6</v>
      </c>
      <c r="BI8" s="10"/>
      <c r="BJ8" s="10"/>
      <c r="BK8" s="10"/>
      <c r="BL8" s="10"/>
      <c r="BM8" s="10"/>
      <c r="BN8" s="10"/>
      <c r="BO8" s="10"/>
      <c r="BP8" s="10"/>
      <c r="BQ8" s="10"/>
      <c r="BR8" s="10"/>
      <c r="BS8" s="10"/>
      <c r="BT8" s="10"/>
      <c r="BU8" s="10"/>
      <c r="BV8" s="10"/>
      <c r="BW8" s="10"/>
    </row>
    <row r="9" spans="7:75" s="8" customFormat="1" ht="13.5">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H9" s="10"/>
      <c r="BI9" s="10"/>
      <c r="BJ9" s="10"/>
      <c r="BK9" s="10"/>
      <c r="BL9" s="10"/>
      <c r="BM9" s="10"/>
      <c r="BN9" s="10"/>
      <c r="BO9" s="10"/>
      <c r="BP9" s="10"/>
      <c r="BQ9" s="10"/>
      <c r="BR9" s="10"/>
      <c r="BS9" s="10"/>
      <c r="BT9" s="10"/>
      <c r="BU9" s="10"/>
      <c r="BV9" s="10"/>
      <c r="BW9" s="10"/>
    </row>
    <row r="10" spans="1:76" s="1" customFormat="1" ht="29.25" customHeight="1">
      <c r="A10" s="11" t="s">
        <v>7</v>
      </c>
      <c r="B10" s="11" t="s">
        <v>8</v>
      </c>
      <c r="C10" s="12" t="s">
        <v>9</v>
      </c>
      <c r="D10" s="13" t="s">
        <v>10</v>
      </c>
      <c r="E10" s="55" t="s">
        <v>38</v>
      </c>
      <c r="F10" s="56" t="s">
        <v>39</v>
      </c>
      <c r="G10" s="14" t="s">
        <v>11</v>
      </c>
      <c r="H10" s="14"/>
      <c r="I10" s="14"/>
      <c r="J10" s="14"/>
      <c r="K10" s="14"/>
      <c r="L10" s="14"/>
      <c r="N10" s="15" t="s">
        <v>12</v>
      </c>
      <c r="O10" s="15"/>
      <c r="P10" s="15"/>
      <c r="Q10" s="15"/>
      <c r="R10" s="15"/>
      <c r="S10" s="15"/>
      <c r="T10" s="15"/>
      <c r="U10" s="15"/>
      <c r="V10" s="15"/>
      <c r="W10" s="15"/>
      <c r="X10" s="15"/>
      <c r="Y10" s="15"/>
      <c r="Z10" s="16"/>
      <c r="AA10" s="17" t="s">
        <v>13</v>
      </c>
      <c r="AB10" s="17"/>
      <c r="AC10" s="17"/>
      <c r="AD10" s="17"/>
      <c r="AE10" s="17"/>
      <c r="AF10" s="17"/>
      <c r="AG10" s="17"/>
      <c r="AH10" s="17"/>
      <c r="AI10" s="17"/>
      <c r="AJ10" s="17"/>
      <c r="AK10" s="17"/>
      <c r="AL10" s="17"/>
      <c r="AM10" s="17"/>
      <c r="AN10" s="17"/>
      <c r="AO10" s="17"/>
      <c r="AP10" s="17"/>
      <c r="AQ10" s="17"/>
      <c r="AR10" s="17"/>
      <c r="AS10" s="18"/>
      <c r="AT10" s="19" t="s">
        <v>14</v>
      </c>
      <c r="AU10" s="19"/>
      <c r="AV10" s="19"/>
      <c r="AW10" s="19"/>
      <c r="AX10" s="19"/>
      <c r="AY10" s="19"/>
      <c r="BA10" s="20" t="s">
        <v>15</v>
      </c>
      <c r="BB10" s="20"/>
      <c r="BC10" s="20"/>
      <c r="BD10" s="20"/>
      <c r="BE10" s="20"/>
      <c r="BF10" s="20"/>
      <c r="BG10" s="21"/>
      <c r="BH10" s="22" t="s">
        <v>16</v>
      </c>
      <c r="BJ10" s="23" t="s">
        <v>17</v>
      </c>
      <c r="BK10" s="23"/>
      <c r="BL10" s="23"/>
      <c r="BM10" s="23"/>
      <c r="BN10" s="23"/>
      <c r="BO10" s="23"/>
      <c r="BQ10" s="23" t="s">
        <v>18</v>
      </c>
      <c r="BR10" s="23"/>
      <c r="BS10" s="23"/>
      <c r="BT10" s="23"/>
      <c r="BU10" s="23"/>
      <c r="BV10" s="23"/>
      <c r="BW10" s="23"/>
      <c r="BX10" s="16"/>
    </row>
    <row r="11" spans="1:75" s="18" customFormat="1" ht="29.25" customHeight="1">
      <c r="A11" s="11"/>
      <c r="B11" s="11"/>
      <c r="C11" s="12"/>
      <c r="D11" s="13"/>
      <c r="E11" s="55"/>
      <c r="F11" s="56"/>
      <c r="G11" s="14"/>
      <c r="H11" s="14"/>
      <c r="I11" s="14"/>
      <c r="J11" s="14"/>
      <c r="K11" s="14"/>
      <c r="L11" s="14"/>
      <c r="M11" s="24"/>
      <c r="N11" s="12" t="s">
        <v>19</v>
      </c>
      <c r="O11" s="12"/>
      <c r="P11" s="12"/>
      <c r="Q11" s="12"/>
      <c r="R11" s="12"/>
      <c r="S11" s="12"/>
      <c r="T11" s="25" t="s">
        <v>20</v>
      </c>
      <c r="U11" s="25"/>
      <c r="V11" s="25"/>
      <c r="W11" s="25"/>
      <c r="X11" s="25"/>
      <c r="Y11" s="25"/>
      <c r="Z11" s="16"/>
      <c r="AA11" s="11" t="s">
        <v>21</v>
      </c>
      <c r="AB11" s="11"/>
      <c r="AC11" s="11"/>
      <c r="AD11" s="11"/>
      <c r="AE11" s="11"/>
      <c r="AF11" s="11"/>
      <c r="AG11" s="26" t="s">
        <v>22</v>
      </c>
      <c r="AH11" s="26"/>
      <c r="AI11" s="26"/>
      <c r="AJ11" s="26"/>
      <c r="AK11" s="26"/>
      <c r="AL11" s="26"/>
      <c r="AM11" s="12" t="s">
        <v>23</v>
      </c>
      <c r="AN11" s="12"/>
      <c r="AO11" s="12"/>
      <c r="AP11" s="12"/>
      <c r="AQ11" s="12"/>
      <c r="AR11" s="12"/>
      <c r="AT11" s="19"/>
      <c r="AU11" s="19"/>
      <c r="AV11" s="19"/>
      <c r="AW11" s="19"/>
      <c r="AX11" s="19"/>
      <c r="AY11" s="19"/>
      <c r="BA11" s="20"/>
      <c r="BB11" s="20"/>
      <c r="BC11" s="20"/>
      <c r="BD11" s="20"/>
      <c r="BE11" s="20"/>
      <c r="BF11" s="20"/>
      <c r="BG11" s="21"/>
      <c r="BH11" s="22"/>
      <c r="BI11" s="16"/>
      <c r="BJ11" s="23"/>
      <c r="BK11" s="23"/>
      <c r="BL11" s="23"/>
      <c r="BM11" s="23"/>
      <c r="BN11" s="23"/>
      <c r="BO11" s="23"/>
      <c r="BQ11" s="23"/>
      <c r="BR11" s="23"/>
      <c r="BS11" s="23"/>
      <c r="BT11" s="23"/>
      <c r="BU11" s="23"/>
      <c r="BV11" s="23"/>
      <c r="BW11" s="23"/>
    </row>
    <row r="12" spans="1:75" s="30" customFormat="1" ht="144" customHeight="1">
      <c r="A12" s="11"/>
      <c r="B12" s="11"/>
      <c r="C12" s="12"/>
      <c r="D12" s="13"/>
      <c r="E12" s="55"/>
      <c r="F12" s="56"/>
      <c r="G12" s="27" t="s">
        <v>24</v>
      </c>
      <c r="H12" s="28" t="s">
        <v>25</v>
      </c>
      <c r="I12" s="28" t="s">
        <v>26</v>
      </c>
      <c r="J12" s="28" t="s">
        <v>27</v>
      </c>
      <c r="K12" s="28" t="s">
        <v>28</v>
      </c>
      <c r="L12" s="29" t="s">
        <v>29</v>
      </c>
      <c r="N12" s="27" t="s">
        <v>24</v>
      </c>
      <c r="O12" s="28" t="s">
        <v>25</v>
      </c>
      <c r="P12" s="28" t="s">
        <v>26</v>
      </c>
      <c r="Q12" s="28" t="s">
        <v>27</v>
      </c>
      <c r="R12" s="28" t="s">
        <v>28</v>
      </c>
      <c r="S12" s="29" t="s">
        <v>29</v>
      </c>
      <c r="T12" s="31" t="s">
        <v>24</v>
      </c>
      <c r="U12" s="28" t="s">
        <v>25</v>
      </c>
      <c r="V12" s="28" t="s">
        <v>26</v>
      </c>
      <c r="W12" s="28" t="s">
        <v>27</v>
      </c>
      <c r="X12" s="28" t="s">
        <v>28</v>
      </c>
      <c r="Y12" s="29" t="s">
        <v>29</v>
      </c>
      <c r="AA12" s="27" t="s">
        <v>24</v>
      </c>
      <c r="AB12" s="28" t="s">
        <v>25</v>
      </c>
      <c r="AC12" s="28" t="s">
        <v>26</v>
      </c>
      <c r="AD12" s="28" t="s">
        <v>27</v>
      </c>
      <c r="AE12" s="28" t="s">
        <v>28</v>
      </c>
      <c r="AF12" s="29" t="s">
        <v>29</v>
      </c>
      <c r="AG12" s="31" t="s">
        <v>24</v>
      </c>
      <c r="AH12" s="28" t="s">
        <v>25</v>
      </c>
      <c r="AI12" s="28" t="s">
        <v>26</v>
      </c>
      <c r="AJ12" s="28" t="s">
        <v>27</v>
      </c>
      <c r="AK12" s="28" t="s">
        <v>28</v>
      </c>
      <c r="AL12" s="32" t="s">
        <v>29</v>
      </c>
      <c r="AM12" s="27" t="s">
        <v>24</v>
      </c>
      <c r="AN12" s="28" t="s">
        <v>25</v>
      </c>
      <c r="AO12" s="28" t="s">
        <v>26</v>
      </c>
      <c r="AP12" s="28" t="s">
        <v>27</v>
      </c>
      <c r="AQ12" s="28" t="s">
        <v>28</v>
      </c>
      <c r="AR12" s="29" t="s">
        <v>29</v>
      </c>
      <c r="AT12" s="33" t="s">
        <v>24</v>
      </c>
      <c r="AU12" s="34" t="s">
        <v>25</v>
      </c>
      <c r="AV12" s="34" t="s">
        <v>26</v>
      </c>
      <c r="AW12" s="34" t="s">
        <v>27</v>
      </c>
      <c r="AX12" s="34" t="s">
        <v>28</v>
      </c>
      <c r="AY12" s="35" t="s">
        <v>29</v>
      </c>
      <c r="BA12" s="27" t="s">
        <v>24</v>
      </c>
      <c r="BB12" s="28" t="s">
        <v>25</v>
      </c>
      <c r="BC12" s="28" t="s">
        <v>26</v>
      </c>
      <c r="BD12" s="28" t="s">
        <v>27</v>
      </c>
      <c r="BE12" s="28" t="s">
        <v>28</v>
      </c>
      <c r="BF12" s="29" t="s">
        <v>29</v>
      </c>
      <c r="BH12" s="22"/>
      <c r="BJ12" s="27" t="s">
        <v>24</v>
      </c>
      <c r="BK12" s="28" t="s">
        <v>25</v>
      </c>
      <c r="BL12" s="28" t="s">
        <v>26</v>
      </c>
      <c r="BM12" s="28" t="s">
        <v>27</v>
      </c>
      <c r="BN12" s="28" t="s">
        <v>28</v>
      </c>
      <c r="BO12" s="29" t="s">
        <v>29</v>
      </c>
      <c r="BQ12" s="36" t="s">
        <v>30</v>
      </c>
      <c r="BR12" s="37" t="s">
        <v>31</v>
      </c>
      <c r="BS12" s="37" t="s">
        <v>32</v>
      </c>
      <c r="BT12" s="37" t="s">
        <v>33</v>
      </c>
      <c r="BU12" s="37" t="s">
        <v>34</v>
      </c>
      <c r="BV12" s="37" t="s">
        <v>35</v>
      </c>
      <c r="BW12" s="38" t="s">
        <v>36</v>
      </c>
    </row>
    <row r="13" spans="1:75" ht="18" customHeight="1">
      <c r="A13" s="39"/>
      <c r="B13" s="39"/>
      <c r="C13" s="39"/>
      <c r="D13" s="39"/>
      <c r="E13" s="57"/>
      <c r="F13" s="57"/>
      <c r="G13" s="40"/>
      <c r="H13" s="41"/>
      <c r="I13" s="41"/>
      <c r="J13" s="41"/>
      <c r="K13" s="42"/>
      <c r="L13" s="43"/>
      <c r="M13" s="44"/>
      <c r="N13" s="40"/>
      <c r="O13" s="41"/>
      <c r="P13" s="41"/>
      <c r="Q13" s="41"/>
      <c r="R13" s="42"/>
      <c r="S13" s="43"/>
      <c r="T13" s="45"/>
      <c r="U13" s="41"/>
      <c r="V13" s="41"/>
      <c r="W13" s="41"/>
      <c r="X13" s="42"/>
      <c r="Y13" s="43"/>
      <c r="Z13" s="44"/>
      <c r="AA13" s="40"/>
      <c r="AB13" s="41"/>
      <c r="AC13" s="41"/>
      <c r="AD13" s="41"/>
      <c r="AE13" s="42"/>
      <c r="AF13" s="43"/>
      <c r="AG13" s="45"/>
      <c r="AH13" s="41"/>
      <c r="AI13" s="41"/>
      <c r="AJ13" s="41"/>
      <c r="AK13" s="42"/>
      <c r="AL13" s="42"/>
      <c r="AM13" s="40"/>
      <c r="AN13" s="41"/>
      <c r="AO13" s="41"/>
      <c r="AP13" s="41"/>
      <c r="AQ13" s="42"/>
      <c r="AR13" s="43"/>
      <c r="AT13" s="58">
        <f aca="true" t="shared" si="0" ref="AT13:AT50">(G13+N13+T13)-(AA13+AG13+AM13)</f>
        <v>0</v>
      </c>
      <c r="AU13" s="59">
        <f aca="true" t="shared" si="1" ref="AU13:AU50">(H13+O13+U13)-(AB13+AH13+AN13)</f>
        <v>0</v>
      </c>
      <c r="AV13" s="59">
        <f aca="true" t="shared" si="2" ref="AV13:AV50">(I13+P13+V13)-(AC13+AI13+AO13)</f>
        <v>0</v>
      </c>
      <c r="AW13" s="59">
        <f aca="true" t="shared" si="3" ref="AW13:AW50">(J13+Q13+W13)-(AD13+AJ13+AP13)</f>
        <v>0</v>
      </c>
      <c r="AX13" s="59">
        <f aca="true" t="shared" si="4" ref="AX13:AX50">(K13+R13+X13)-(AE13+AK13+AQ13)</f>
        <v>0</v>
      </c>
      <c r="AY13" s="60">
        <f aca="true" t="shared" si="5" ref="AY13:AY50">(L13+S13+Y13)-(AF13+AL13+AR13)</f>
        <v>0</v>
      </c>
      <c r="BA13" s="40"/>
      <c r="BB13" s="41"/>
      <c r="BC13" s="41"/>
      <c r="BD13" s="41"/>
      <c r="BE13" s="42"/>
      <c r="BF13" s="43"/>
      <c r="BG13" s="44"/>
      <c r="BH13" s="39"/>
      <c r="BI13" s="44"/>
      <c r="BJ13" s="40"/>
      <c r="BK13" s="41"/>
      <c r="BL13" s="41"/>
      <c r="BM13" s="41"/>
      <c r="BN13" s="42"/>
      <c r="BO13" s="43"/>
      <c r="BP13" s="44"/>
      <c r="BQ13" s="49"/>
      <c r="BR13" s="50"/>
      <c r="BS13" s="51"/>
      <c r="BT13" s="51"/>
      <c r="BU13" s="51"/>
      <c r="BV13" s="52"/>
      <c r="BW13" s="53"/>
    </row>
    <row r="14" spans="1:75" ht="18" customHeight="1">
      <c r="A14" s="39"/>
      <c r="B14" s="39"/>
      <c r="C14" s="39"/>
      <c r="D14" s="39"/>
      <c r="E14" s="57"/>
      <c r="F14" s="57"/>
      <c r="G14" s="40"/>
      <c r="H14" s="41"/>
      <c r="I14" s="41"/>
      <c r="J14" s="41"/>
      <c r="K14" s="42"/>
      <c r="L14" s="43"/>
      <c r="M14" s="44"/>
      <c r="N14" s="40"/>
      <c r="O14" s="41"/>
      <c r="P14" s="41"/>
      <c r="Q14" s="41"/>
      <c r="R14" s="42"/>
      <c r="S14" s="43"/>
      <c r="T14" s="45"/>
      <c r="U14" s="41"/>
      <c r="V14" s="41"/>
      <c r="W14" s="41"/>
      <c r="X14" s="42"/>
      <c r="Y14" s="43"/>
      <c r="Z14" s="44"/>
      <c r="AA14" s="40"/>
      <c r="AB14" s="41"/>
      <c r="AC14" s="41"/>
      <c r="AD14" s="41"/>
      <c r="AE14" s="42"/>
      <c r="AF14" s="43"/>
      <c r="AG14" s="45"/>
      <c r="AH14" s="41"/>
      <c r="AI14" s="41"/>
      <c r="AJ14" s="41"/>
      <c r="AK14" s="42"/>
      <c r="AL14" s="42"/>
      <c r="AM14" s="40"/>
      <c r="AN14" s="41"/>
      <c r="AO14" s="41"/>
      <c r="AP14" s="41"/>
      <c r="AQ14" s="42"/>
      <c r="AR14" s="43"/>
      <c r="AT14" s="58">
        <f t="shared" si="0"/>
        <v>0</v>
      </c>
      <c r="AU14" s="59">
        <f t="shared" si="1"/>
        <v>0</v>
      </c>
      <c r="AV14" s="59">
        <f t="shared" si="2"/>
        <v>0</v>
      </c>
      <c r="AW14" s="59">
        <f t="shared" si="3"/>
        <v>0</v>
      </c>
      <c r="AX14" s="59">
        <f t="shared" si="4"/>
        <v>0</v>
      </c>
      <c r="AY14" s="60">
        <f t="shared" si="5"/>
        <v>0</v>
      </c>
      <c r="BA14" s="40"/>
      <c r="BB14" s="41"/>
      <c r="BC14" s="41"/>
      <c r="BD14" s="41"/>
      <c r="BE14" s="42"/>
      <c r="BF14" s="43"/>
      <c r="BG14" s="44"/>
      <c r="BH14" s="39"/>
      <c r="BI14" s="44"/>
      <c r="BJ14" s="40"/>
      <c r="BK14" s="41"/>
      <c r="BL14" s="41"/>
      <c r="BM14" s="41"/>
      <c r="BN14" s="42"/>
      <c r="BO14" s="43"/>
      <c r="BP14" s="44"/>
      <c r="BQ14" s="49"/>
      <c r="BR14" s="50"/>
      <c r="BS14" s="51"/>
      <c r="BT14" s="51"/>
      <c r="BU14" s="51"/>
      <c r="BV14" s="52"/>
      <c r="BW14" s="53"/>
    </row>
    <row r="15" spans="1:75" ht="18" customHeight="1">
      <c r="A15" s="39"/>
      <c r="B15" s="39"/>
      <c r="C15" s="39"/>
      <c r="D15" s="39"/>
      <c r="E15" s="57"/>
      <c r="F15" s="57"/>
      <c r="G15" s="40"/>
      <c r="H15" s="41"/>
      <c r="I15" s="41"/>
      <c r="J15" s="41"/>
      <c r="K15" s="42"/>
      <c r="L15" s="43"/>
      <c r="M15" s="44"/>
      <c r="N15" s="40"/>
      <c r="O15" s="41"/>
      <c r="P15" s="41"/>
      <c r="Q15" s="41"/>
      <c r="R15" s="42"/>
      <c r="S15" s="43"/>
      <c r="T15" s="45"/>
      <c r="U15" s="41"/>
      <c r="V15" s="41"/>
      <c r="W15" s="41"/>
      <c r="X15" s="42"/>
      <c r="Y15" s="43"/>
      <c r="Z15" s="44"/>
      <c r="AA15" s="40"/>
      <c r="AB15" s="41"/>
      <c r="AC15" s="41"/>
      <c r="AD15" s="41"/>
      <c r="AE15" s="42"/>
      <c r="AF15" s="43"/>
      <c r="AG15" s="45"/>
      <c r="AH15" s="41"/>
      <c r="AI15" s="41"/>
      <c r="AJ15" s="41"/>
      <c r="AK15" s="42"/>
      <c r="AL15" s="42"/>
      <c r="AM15" s="40"/>
      <c r="AN15" s="41"/>
      <c r="AO15" s="41"/>
      <c r="AP15" s="41"/>
      <c r="AQ15" s="42"/>
      <c r="AR15" s="43"/>
      <c r="AT15" s="58">
        <f t="shared" si="0"/>
        <v>0</v>
      </c>
      <c r="AU15" s="59">
        <f t="shared" si="1"/>
        <v>0</v>
      </c>
      <c r="AV15" s="59">
        <f t="shared" si="2"/>
        <v>0</v>
      </c>
      <c r="AW15" s="59">
        <f t="shared" si="3"/>
        <v>0</v>
      </c>
      <c r="AX15" s="59">
        <f t="shared" si="4"/>
        <v>0</v>
      </c>
      <c r="AY15" s="60">
        <f t="shared" si="5"/>
        <v>0</v>
      </c>
      <c r="BA15" s="40"/>
      <c r="BB15" s="41"/>
      <c r="BC15" s="41"/>
      <c r="BD15" s="41"/>
      <c r="BE15" s="42"/>
      <c r="BF15" s="43"/>
      <c r="BG15" s="44"/>
      <c r="BH15" s="39"/>
      <c r="BI15" s="44"/>
      <c r="BJ15" s="40"/>
      <c r="BK15" s="41"/>
      <c r="BL15" s="41"/>
      <c r="BM15" s="41"/>
      <c r="BN15" s="42"/>
      <c r="BO15" s="43"/>
      <c r="BP15" s="44"/>
      <c r="BQ15" s="49"/>
      <c r="BR15" s="50"/>
      <c r="BS15" s="51"/>
      <c r="BT15" s="51"/>
      <c r="BU15" s="51"/>
      <c r="BV15" s="52"/>
      <c r="BW15" s="53"/>
    </row>
    <row r="16" spans="1:75" ht="18" customHeight="1">
      <c r="A16" s="39"/>
      <c r="B16" s="39"/>
      <c r="C16" s="39"/>
      <c r="D16" s="39"/>
      <c r="E16" s="57"/>
      <c r="F16" s="57"/>
      <c r="G16" s="40"/>
      <c r="H16" s="41"/>
      <c r="I16" s="41"/>
      <c r="J16" s="41"/>
      <c r="K16" s="42"/>
      <c r="L16" s="43"/>
      <c r="M16" s="44"/>
      <c r="N16" s="40"/>
      <c r="O16" s="41"/>
      <c r="P16" s="41"/>
      <c r="Q16" s="41"/>
      <c r="R16" s="42"/>
      <c r="S16" s="43"/>
      <c r="T16" s="45"/>
      <c r="U16" s="41"/>
      <c r="V16" s="41"/>
      <c r="W16" s="41"/>
      <c r="X16" s="42"/>
      <c r="Y16" s="43"/>
      <c r="Z16" s="44"/>
      <c r="AA16" s="40"/>
      <c r="AB16" s="41"/>
      <c r="AC16" s="41"/>
      <c r="AD16" s="41"/>
      <c r="AE16" s="42"/>
      <c r="AF16" s="43"/>
      <c r="AG16" s="45"/>
      <c r="AH16" s="41"/>
      <c r="AI16" s="41"/>
      <c r="AJ16" s="41"/>
      <c r="AK16" s="42"/>
      <c r="AL16" s="42"/>
      <c r="AM16" s="40"/>
      <c r="AN16" s="41"/>
      <c r="AO16" s="41"/>
      <c r="AP16" s="41"/>
      <c r="AQ16" s="42"/>
      <c r="AR16" s="43"/>
      <c r="AT16" s="58">
        <f t="shared" si="0"/>
        <v>0</v>
      </c>
      <c r="AU16" s="59">
        <f t="shared" si="1"/>
        <v>0</v>
      </c>
      <c r="AV16" s="59">
        <f t="shared" si="2"/>
        <v>0</v>
      </c>
      <c r="AW16" s="59">
        <f t="shared" si="3"/>
        <v>0</v>
      </c>
      <c r="AX16" s="59">
        <f t="shared" si="4"/>
        <v>0</v>
      </c>
      <c r="AY16" s="60">
        <f t="shared" si="5"/>
        <v>0</v>
      </c>
      <c r="BA16" s="40"/>
      <c r="BB16" s="41"/>
      <c r="BC16" s="41"/>
      <c r="BD16" s="41"/>
      <c r="BE16" s="42"/>
      <c r="BF16" s="43"/>
      <c r="BG16" s="44"/>
      <c r="BH16" s="39"/>
      <c r="BI16" s="44"/>
      <c r="BJ16" s="40"/>
      <c r="BK16" s="41"/>
      <c r="BL16" s="41"/>
      <c r="BM16" s="41"/>
      <c r="BN16" s="42"/>
      <c r="BO16" s="43"/>
      <c r="BP16" s="44"/>
      <c r="BQ16" s="49"/>
      <c r="BR16" s="50"/>
      <c r="BS16" s="51"/>
      <c r="BT16" s="51"/>
      <c r="BU16" s="51"/>
      <c r="BV16" s="52"/>
      <c r="BW16" s="53"/>
    </row>
    <row r="17" spans="1:75" ht="18" customHeight="1">
      <c r="A17" s="39"/>
      <c r="B17" s="39"/>
      <c r="C17" s="39"/>
      <c r="D17" s="39"/>
      <c r="E17" s="57"/>
      <c r="F17" s="57"/>
      <c r="G17" s="40"/>
      <c r="H17" s="41"/>
      <c r="I17" s="41"/>
      <c r="J17" s="41"/>
      <c r="K17" s="42"/>
      <c r="L17" s="43"/>
      <c r="M17" s="44"/>
      <c r="N17" s="40"/>
      <c r="O17" s="41"/>
      <c r="P17" s="41"/>
      <c r="Q17" s="41"/>
      <c r="R17" s="42"/>
      <c r="S17" s="43"/>
      <c r="T17" s="45"/>
      <c r="U17" s="41"/>
      <c r="V17" s="41"/>
      <c r="W17" s="41"/>
      <c r="X17" s="42"/>
      <c r="Y17" s="43"/>
      <c r="Z17" s="44"/>
      <c r="AA17" s="40"/>
      <c r="AB17" s="41"/>
      <c r="AC17" s="41"/>
      <c r="AD17" s="41"/>
      <c r="AE17" s="42"/>
      <c r="AF17" s="43"/>
      <c r="AG17" s="45"/>
      <c r="AH17" s="41"/>
      <c r="AI17" s="41"/>
      <c r="AJ17" s="41"/>
      <c r="AK17" s="42"/>
      <c r="AL17" s="42"/>
      <c r="AM17" s="40"/>
      <c r="AN17" s="41"/>
      <c r="AO17" s="41"/>
      <c r="AP17" s="41"/>
      <c r="AQ17" s="42"/>
      <c r="AR17" s="43"/>
      <c r="AT17" s="58">
        <f t="shared" si="0"/>
        <v>0</v>
      </c>
      <c r="AU17" s="59">
        <f t="shared" si="1"/>
        <v>0</v>
      </c>
      <c r="AV17" s="59">
        <f t="shared" si="2"/>
        <v>0</v>
      </c>
      <c r="AW17" s="59">
        <f t="shared" si="3"/>
        <v>0</v>
      </c>
      <c r="AX17" s="59">
        <f t="shared" si="4"/>
        <v>0</v>
      </c>
      <c r="AY17" s="60">
        <f t="shared" si="5"/>
        <v>0</v>
      </c>
      <c r="BA17" s="40"/>
      <c r="BB17" s="41"/>
      <c r="BC17" s="41"/>
      <c r="BD17" s="41"/>
      <c r="BE17" s="42"/>
      <c r="BF17" s="43"/>
      <c r="BG17" s="44"/>
      <c r="BH17" s="39"/>
      <c r="BI17" s="44"/>
      <c r="BJ17" s="40"/>
      <c r="BK17" s="41"/>
      <c r="BL17" s="41"/>
      <c r="BM17" s="41"/>
      <c r="BN17" s="42"/>
      <c r="BO17" s="43"/>
      <c r="BP17" s="44"/>
      <c r="BQ17" s="49"/>
      <c r="BR17" s="50"/>
      <c r="BS17" s="51"/>
      <c r="BT17" s="51"/>
      <c r="BU17" s="51"/>
      <c r="BV17" s="52"/>
      <c r="BW17" s="53"/>
    </row>
    <row r="18" spans="1:75" ht="18" customHeight="1">
      <c r="A18" s="39"/>
      <c r="B18" s="39"/>
      <c r="C18" s="39"/>
      <c r="D18" s="39"/>
      <c r="E18" s="57"/>
      <c r="F18" s="57"/>
      <c r="G18" s="40"/>
      <c r="H18" s="41"/>
      <c r="I18" s="41"/>
      <c r="J18" s="41"/>
      <c r="K18" s="42"/>
      <c r="L18" s="43"/>
      <c r="M18" s="44"/>
      <c r="N18" s="40"/>
      <c r="O18" s="41"/>
      <c r="P18" s="41"/>
      <c r="Q18" s="41"/>
      <c r="R18" s="42"/>
      <c r="S18" s="43"/>
      <c r="T18" s="45"/>
      <c r="U18" s="41"/>
      <c r="V18" s="41"/>
      <c r="W18" s="41"/>
      <c r="X18" s="42"/>
      <c r="Y18" s="43"/>
      <c r="Z18" s="44"/>
      <c r="AA18" s="40"/>
      <c r="AB18" s="41"/>
      <c r="AC18" s="41"/>
      <c r="AD18" s="41"/>
      <c r="AE18" s="42"/>
      <c r="AF18" s="43"/>
      <c r="AG18" s="45"/>
      <c r="AH18" s="41"/>
      <c r="AI18" s="41"/>
      <c r="AJ18" s="41"/>
      <c r="AK18" s="42"/>
      <c r="AL18" s="42"/>
      <c r="AM18" s="40"/>
      <c r="AN18" s="41"/>
      <c r="AO18" s="41"/>
      <c r="AP18" s="41"/>
      <c r="AQ18" s="42"/>
      <c r="AR18" s="43"/>
      <c r="AT18" s="58">
        <f t="shared" si="0"/>
        <v>0</v>
      </c>
      <c r="AU18" s="59">
        <f t="shared" si="1"/>
        <v>0</v>
      </c>
      <c r="AV18" s="59">
        <f t="shared" si="2"/>
        <v>0</v>
      </c>
      <c r="AW18" s="59">
        <f t="shared" si="3"/>
        <v>0</v>
      </c>
      <c r="AX18" s="59">
        <f t="shared" si="4"/>
        <v>0</v>
      </c>
      <c r="AY18" s="60">
        <f t="shared" si="5"/>
        <v>0</v>
      </c>
      <c r="BA18" s="40"/>
      <c r="BB18" s="41"/>
      <c r="BC18" s="41"/>
      <c r="BD18" s="41"/>
      <c r="BE18" s="42"/>
      <c r="BF18" s="43"/>
      <c r="BG18" s="44"/>
      <c r="BH18" s="39"/>
      <c r="BI18" s="44"/>
      <c r="BJ18" s="40"/>
      <c r="BK18" s="41"/>
      <c r="BL18" s="41"/>
      <c r="BM18" s="41"/>
      <c r="BN18" s="42"/>
      <c r="BO18" s="43"/>
      <c r="BP18" s="44"/>
      <c r="BQ18" s="49"/>
      <c r="BR18" s="50"/>
      <c r="BS18" s="51"/>
      <c r="BT18" s="51"/>
      <c r="BU18" s="51"/>
      <c r="BV18" s="52"/>
      <c r="BW18" s="53"/>
    </row>
    <row r="19" spans="1:75" ht="18" customHeight="1">
      <c r="A19" s="39"/>
      <c r="B19" s="39"/>
      <c r="C19" s="39"/>
      <c r="D19" s="39"/>
      <c r="E19" s="57"/>
      <c r="F19" s="57"/>
      <c r="G19" s="40"/>
      <c r="H19" s="41"/>
      <c r="I19" s="41"/>
      <c r="J19" s="41"/>
      <c r="K19" s="42"/>
      <c r="L19" s="43"/>
      <c r="M19" s="44"/>
      <c r="N19" s="40"/>
      <c r="O19" s="41"/>
      <c r="P19" s="41"/>
      <c r="Q19" s="41"/>
      <c r="R19" s="42"/>
      <c r="S19" s="43"/>
      <c r="T19" s="45"/>
      <c r="U19" s="41"/>
      <c r="V19" s="41"/>
      <c r="W19" s="41"/>
      <c r="X19" s="42"/>
      <c r="Y19" s="43"/>
      <c r="Z19" s="44"/>
      <c r="AA19" s="40"/>
      <c r="AB19" s="41"/>
      <c r="AC19" s="41"/>
      <c r="AD19" s="41"/>
      <c r="AE19" s="42"/>
      <c r="AF19" s="43"/>
      <c r="AG19" s="45"/>
      <c r="AH19" s="41"/>
      <c r="AI19" s="41"/>
      <c r="AJ19" s="41"/>
      <c r="AK19" s="42"/>
      <c r="AL19" s="42"/>
      <c r="AM19" s="40"/>
      <c r="AN19" s="41"/>
      <c r="AO19" s="41"/>
      <c r="AP19" s="41"/>
      <c r="AQ19" s="42"/>
      <c r="AR19" s="43"/>
      <c r="AT19" s="58">
        <f t="shared" si="0"/>
        <v>0</v>
      </c>
      <c r="AU19" s="59">
        <f t="shared" si="1"/>
        <v>0</v>
      </c>
      <c r="AV19" s="59">
        <f t="shared" si="2"/>
        <v>0</v>
      </c>
      <c r="AW19" s="59">
        <f t="shared" si="3"/>
        <v>0</v>
      </c>
      <c r="AX19" s="59">
        <f t="shared" si="4"/>
        <v>0</v>
      </c>
      <c r="AY19" s="60">
        <f t="shared" si="5"/>
        <v>0</v>
      </c>
      <c r="BA19" s="40"/>
      <c r="BB19" s="41"/>
      <c r="BC19" s="41"/>
      <c r="BD19" s="41"/>
      <c r="BE19" s="42"/>
      <c r="BF19" s="43"/>
      <c r="BG19" s="44"/>
      <c r="BH19" s="39"/>
      <c r="BI19" s="44"/>
      <c r="BJ19" s="40"/>
      <c r="BK19" s="41"/>
      <c r="BL19" s="41"/>
      <c r="BM19" s="41"/>
      <c r="BN19" s="42"/>
      <c r="BO19" s="43"/>
      <c r="BP19" s="44"/>
      <c r="BQ19" s="49"/>
      <c r="BR19" s="50"/>
      <c r="BS19" s="51"/>
      <c r="BT19" s="51"/>
      <c r="BU19" s="51"/>
      <c r="BV19" s="52"/>
      <c r="BW19" s="53"/>
    </row>
    <row r="20" spans="1:75" ht="18" customHeight="1">
      <c r="A20" s="39"/>
      <c r="B20" s="39"/>
      <c r="C20" s="39"/>
      <c r="D20" s="39"/>
      <c r="E20" s="57"/>
      <c r="F20" s="57"/>
      <c r="G20" s="40"/>
      <c r="H20" s="41"/>
      <c r="I20" s="41"/>
      <c r="J20" s="41"/>
      <c r="K20" s="42"/>
      <c r="L20" s="43"/>
      <c r="M20" s="44"/>
      <c r="N20" s="40"/>
      <c r="O20" s="41"/>
      <c r="P20" s="41"/>
      <c r="Q20" s="41"/>
      <c r="R20" s="42"/>
      <c r="S20" s="43"/>
      <c r="T20" s="45"/>
      <c r="U20" s="41"/>
      <c r="V20" s="41"/>
      <c r="W20" s="41"/>
      <c r="X20" s="42"/>
      <c r="Y20" s="43"/>
      <c r="Z20" s="44"/>
      <c r="AA20" s="40"/>
      <c r="AB20" s="41"/>
      <c r="AC20" s="41"/>
      <c r="AD20" s="41"/>
      <c r="AE20" s="42"/>
      <c r="AF20" s="43"/>
      <c r="AG20" s="45"/>
      <c r="AH20" s="41"/>
      <c r="AI20" s="41"/>
      <c r="AJ20" s="41"/>
      <c r="AK20" s="42"/>
      <c r="AL20" s="42"/>
      <c r="AM20" s="40"/>
      <c r="AN20" s="41"/>
      <c r="AO20" s="41"/>
      <c r="AP20" s="41"/>
      <c r="AQ20" s="42"/>
      <c r="AR20" s="43"/>
      <c r="AT20" s="58">
        <f t="shared" si="0"/>
        <v>0</v>
      </c>
      <c r="AU20" s="59">
        <f t="shared" si="1"/>
        <v>0</v>
      </c>
      <c r="AV20" s="59">
        <f t="shared" si="2"/>
        <v>0</v>
      </c>
      <c r="AW20" s="59">
        <f t="shared" si="3"/>
        <v>0</v>
      </c>
      <c r="AX20" s="59">
        <f t="shared" si="4"/>
        <v>0</v>
      </c>
      <c r="AY20" s="60">
        <f t="shared" si="5"/>
        <v>0</v>
      </c>
      <c r="BA20" s="40"/>
      <c r="BB20" s="41"/>
      <c r="BC20" s="41"/>
      <c r="BD20" s="41"/>
      <c r="BE20" s="42"/>
      <c r="BF20" s="43"/>
      <c r="BG20" s="44"/>
      <c r="BH20" s="39"/>
      <c r="BI20" s="44"/>
      <c r="BJ20" s="40"/>
      <c r="BK20" s="41"/>
      <c r="BL20" s="41"/>
      <c r="BM20" s="41"/>
      <c r="BN20" s="42"/>
      <c r="BO20" s="43"/>
      <c r="BP20" s="44"/>
      <c r="BQ20" s="49"/>
      <c r="BR20" s="50"/>
      <c r="BS20" s="51"/>
      <c r="BT20" s="51"/>
      <c r="BU20" s="51"/>
      <c r="BV20" s="52"/>
      <c r="BW20" s="53"/>
    </row>
    <row r="21" spans="1:75" ht="18" customHeight="1">
      <c r="A21" s="39"/>
      <c r="B21" s="39"/>
      <c r="C21" s="39"/>
      <c r="D21" s="39"/>
      <c r="E21" s="57"/>
      <c r="F21" s="57"/>
      <c r="G21" s="40"/>
      <c r="H21" s="41"/>
      <c r="I21" s="41"/>
      <c r="J21" s="41"/>
      <c r="K21" s="42"/>
      <c r="L21" s="43"/>
      <c r="M21" s="44"/>
      <c r="N21" s="40"/>
      <c r="O21" s="41"/>
      <c r="P21" s="41"/>
      <c r="Q21" s="41"/>
      <c r="R21" s="42"/>
      <c r="S21" s="43"/>
      <c r="T21" s="45"/>
      <c r="U21" s="41"/>
      <c r="V21" s="41"/>
      <c r="W21" s="41"/>
      <c r="X21" s="42"/>
      <c r="Y21" s="43"/>
      <c r="Z21" s="44"/>
      <c r="AA21" s="40"/>
      <c r="AB21" s="41"/>
      <c r="AC21" s="41"/>
      <c r="AD21" s="41"/>
      <c r="AE21" s="42"/>
      <c r="AF21" s="43"/>
      <c r="AG21" s="45"/>
      <c r="AH21" s="41"/>
      <c r="AI21" s="41"/>
      <c r="AJ21" s="41"/>
      <c r="AK21" s="42"/>
      <c r="AL21" s="42"/>
      <c r="AM21" s="40"/>
      <c r="AN21" s="41"/>
      <c r="AO21" s="41"/>
      <c r="AP21" s="41"/>
      <c r="AQ21" s="42"/>
      <c r="AR21" s="43"/>
      <c r="AT21" s="58">
        <f t="shared" si="0"/>
        <v>0</v>
      </c>
      <c r="AU21" s="59">
        <f t="shared" si="1"/>
        <v>0</v>
      </c>
      <c r="AV21" s="59">
        <f t="shared" si="2"/>
        <v>0</v>
      </c>
      <c r="AW21" s="59">
        <f t="shared" si="3"/>
        <v>0</v>
      </c>
      <c r="AX21" s="59">
        <f t="shared" si="4"/>
        <v>0</v>
      </c>
      <c r="AY21" s="60">
        <f t="shared" si="5"/>
        <v>0</v>
      </c>
      <c r="BA21" s="40"/>
      <c r="BB21" s="41"/>
      <c r="BC21" s="41"/>
      <c r="BD21" s="41"/>
      <c r="BE21" s="42"/>
      <c r="BF21" s="43"/>
      <c r="BG21" s="44"/>
      <c r="BH21" s="39"/>
      <c r="BI21" s="44"/>
      <c r="BJ21" s="40"/>
      <c r="BK21" s="41"/>
      <c r="BL21" s="41"/>
      <c r="BM21" s="41"/>
      <c r="BN21" s="42"/>
      <c r="BO21" s="43"/>
      <c r="BP21" s="44"/>
      <c r="BQ21" s="49"/>
      <c r="BR21" s="50"/>
      <c r="BS21" s="51"/>
      <c r="BT21" s="51"/>
      <c r="BU21" s="51"/>
      <c r="BV21" s="52"/>
      <c r="BW21" s="53"/>
    </row>
    <row r="22" spans="1:75" ht="18" customHeight="1">
      <c r="A22" s="39"/>
      <c r="B22" s="39"/>
      <c r="C22" s="39"/>
      <c r="D22" s="39"/>
      <c r="E22" s="57"/>
      <c r="F22" s="57"/>
      <c r="G22" s="40"/>
      <c r="H22" s="41"/>
      <c r="I22" s="41"/>
      <c r="J22" s="41"/>
      <c r="K22" s="42"/>
      <c r="L22" s="43"/>
      <c r="M22" s="44"/>
      <c r="N22" s="40"/>
      <c r="O22" s="41"/>
      <c r="P22" s="41"/>
      <c r="Q22" s="41"/>
      <c r="R22" s="42"/>
      <c r="S22" s="43"/>
      <c r="T22" s="45"/>
      <c r="U22" s="41"/>
      <c r="V22" s="41"/>
      <c r="W22" s="41"/>
      <c r="X22" s="42"/>
      <c r="Y22" s="43"/>
      <c r="Z22" s="44"/>
      <c r="AA22" s="40"/>
      <c r="AB22" s="41"/>
      <c r="AC22" s="41"/>
      <c r="AD22" s="41"/>
      <c r="AE22" s="42"/>
      <c r="AF22" s="43"/>
      <c r="AG22" s="45"/>
      <c r="AH22" s="41"/>
      <c r="AI22" s="41"/>
      <c r="AJ22" s="41"/>
      <c r="AK22" s="42"/>
      <c r="AL22" s="42"/>
      <c r="AM22" s="40"/>
      <c r="AN22" s="41"/>
      <c r="AO22" s="41"/>
      <c r="AP22" s="41"/>
      <c r="AQ22" s="42"/>
      <c r="AR22" s="43"/>
      <c r="AT22" s="58">
        <f t="shared" si="0"/>
        <v>0</v>
      </c>
      <c r="AU22" s="59">
        <f t="shared" si="1"/>
        <v>0</v>
      </c>
      <c r="AV22" s="59">
        <f t="shared" si="2"/>
        <v>0</v>
      </c>
      <c r="AW22" s="59">
        <f t="shared" si="3"/>
        <v>0</v>
      </c>
      <c r="AX22" s="59">
        <f t="shared" si="4"/>
        <v>0</v>
      </c>
      <c r="AY22" s="60">
        <f t="shared" si="5"/>
        <v>0</v>
      </c>
      <c r="BA22" s="40"/>
      <c r="BB22" s="41"/>
      <c r="BC22" s="41"/>
      <c r="BD22" s="41"/>
      <c r="BE22" s="42"/>
      <c r="BF22" s="43"/>
      <c r="BG22" s="44"/>
      <c r="BH22" s="39"/>
      <c r="BI22" s="44"/>
      <c r="BJ22" s="40"/>
      <c r="BK22" s="41"/>
      <c r="BL22" s="41"/>
      <c r="BM22" s="41"/>
      <c r="BN22" s="42"/>
      <c r="BO22" s="43"/>
      <c r="BP22" s="44"/>
      <c r="BQ22" s="49"/>
      <c r="BR22" s="50"/>
      <c r="BS22" s="51"/>
      <c r="BT22" s="51"/>
      <c r="BU22" s="51"/>
      <c r="BV22" s="52"/>
      <c r="BW22" s="53"/>
    </row>
    <row r="23" spans="1:75" ht="18" customHeight="1">
      <c r="A23" s="39"/>
      <c r="B23" s="39"/>
      <c r="C23" s="39"/>
      <c r="D23" s="39"/>
      <c r="E23" s="57"/>
      <c r="F23" s="57"/>
      <c r="G23" s="40"/>
      <c r="H23" s="41"/>
      <c r="I23" s="41"/>
      <c r="J23" s="41"/>
      <c r="K23" s="42"/>
      <c r="L23" s="43"/>
      <c r="M23" s="44"/>
      <c r="N23" s="40"/>
      <c r="O23" s="41"/>
      <c r="P23" s="41"/>
      <c r="Q23" s="41"/>
      <c r="R23" s="42"/>
      <c r="S23" s="43"/>
      <c r="T23" s="45"/>
      <c r="U23" s="41"/>
      <c r="V23" s="41"/>
      <c r="W23" s="41"/>
      <c r="X23" s="42"/>
      <c r="Y23" s="43"/>
      <c r="Z23" s="44"/>
      <c r="AA23" s="40"/>
      <c r="AB23" s="41"/>
      <c r="AC23" s="41"/>
      <c r="AD23" s="41"/>
      <c r="AE23" s="42"/>
      <c r="AF23" s="43"/>
      <c r="AG23" s="45"/>
      <c r="AH23" s="41"/>
      <c r="AI23" s="41"/>
      <c r="AJ23" s="41"/>
      <c r="AK23" s="42"/>
      <c r="AL23" s="42"/>
      <c r="AM23" s="40"/>
      <c r="AN23" s="41"/>
      <c r="AO23" s="41"/>
      <c r="AP23" s="41"/>
      <c r="AQ23" s="42"/>
      <c r="AR23" s="43"/>
      <c r="AT23" s="58">
        <f t="shared" si="0"/>
        <v>0</v>
      </c>
      <c r="AU23" s="59">
        <f t="shared" si="1"/>
        <v>0</v>
      </c>
      <c r="AV23" s="59">
        <f t="shared" si="2"/>
        <v>0</v>
      </c>
      <c r="AW23" s="59">
        <f t="shared" si="3"/>
        <v>0</v>
      </c>
      <c r="AX23" s="59">
        <f t="shared" si="4"/>
        <v>0</v>
      </c>
      <c r="AY23" s="60">
        <f t="shared" si="5"/>
        <v>0</v>
      </c>
      <c r="BA23" s="40"/>
      <c r="BB23" s="41"/>
      <c r="BC23" s="41"/>
      <c r="BD23" s="41"/>
      <c r="BE23" s="42"/>
      <c r="BF23" s="43"/>
      <c r="BG23" s="44"/>
      <c r="BH23" s="39"/>
      <c r="BI23" s="44"/>
      <c r="BJ23" s="40"/>
      <c r="BK23" s="41"/>
      <c r="BL23" s="41"/>
      <c r="BM23" s="41"/>
      <c r="BN23" s="42"/>
      <c r="BO23" s="43"/>
      <c r="BP23" s="44"/>
      <c r="BQ23" s="49"/>
      <c r="BR23" s="50"/>
      <c r="BS23" s="51"/>
      <c r="BT23" s="51"/>
      <c r="BU23" s="51"/>
      <c r="BV23" s="52"/>
      <c r="BW23" s="53"/>
    </row>
    <row r="24" spans="1:75" ht="18" customHeight="1">
      <c r="A24" s="39"/>
      <c r="B24" s="39"/>
      <c r="C24" s="39"/>
      <c r="D24" s="39"/>
      <c r="E24" s="57"/>
      <c r="F24" s="57"/>
      <c r="G24" s="40"/>
      <c r="H24" s="41"/>
      <c r="I24" s="41"/>
      <c r="J24" s="41"/>
      <c r="K24" s="42"/>
      <c r="L24" s="43"/>
      <c r="M24" s="44"/>
      <c r="N24" s="40"/>
      <c r="O24" s="41"/>
      <c r="P24" s="41"/>
      <c r="Q24" s="41"/>
      <c r="R24" s="42"/>
      <c r="S24" s="43"/>
      <c r="T24" s="45"/>
      <c r="U24" s="41"/>
      <c r="V24" s="41"/>
      <c r="W24" s="41"/>
      <c r="X24" s="42"/>
      <c r="Y24" s="43"/>
      <c r="Z24" s="44"/>
      <c r="AA24" s="40"/>
      <c r="AB24" s="41"/>
      <c r="AC24" s="41"/>
      <c r="AD24" s="41"/>
      <c r="AE24" s="42"/>
      <c r="AF24" s="43"/>
      <c r="AG24" s="45"/>
      <c r="AH24" s="41"/>
      <c r="AI24" s="41"/>
      <c r="AJ24" s="41"/>
      <c r="AK24" s="42"/>
      <c r="AL24" s="42"/>
      <c r="AM24" s="40"/>
      <c r="AN24" s="41"/>
      <c r="AO24" s="41"/>
      <c r="AP24" s="41"/>
      <c r="AQ24" s="42"/>
      <c r="AR24" s="43"/>
      <c r="AT24" s="58">
        <f t="shared" si="0"/>
        <v>0</v>
      </c>
      <c r="AU24" s="59">
        <f t="shared" si="1"/>
        <v>0</v>
      </c>
      <c r="AV24" s="59">
        <f t="shared" si="2"/>
        <v>0</v>
      </c>
      <c r="AW24" s="59">
        <f t="shared" si="3"/>
        <v>0</v>
      </c>
      <c r="AX24" s="59">
        <f t="shared" si="4"/>
        <v>0</v>
      </c>
      <c r="AY24" s="60">
        <f t="shared" si="5"/>
        <v>0</v>
      </c>
      <c r="BA24" s="40"/>
      <c r="BB24" s="41"/>
      <c r="BC24" s="41"/>
      <c r="BD24" s="41"/>
      <c r="BE24" s="42"/>
      <c r="BF24" s="43"/>
      <c r="BG24" s="44"/>
      <c r="BH24" s="39"/>
      <c r="BI24" s="44"/>
      <c r="BJ24" s="40"/>
      <c r="BK24" s="41"/>
      <c r="BL24" s="41"/>
      <c r="BM24" s="41"/>
      <c r="BN24" s="42"/>
      <c r="BO24" s="43"/>
      <c r="BP24" s="44"/>
      <c r="BQ24" s="49"/>
      <c r="BR24" s="50"/>
      <c r="BS24" s="51"/>
      <c r="BT24" s="51"/>
      <c r="BU24" s="51"/>
      <c r="BV24" s="52"/>
      <c r="BW24" s="53"/>
    </row>
    <row r="25" spans="1:75" ht="18" customHeight="1">
      <c r="A25" s="39"/>
      <c r="B25" s="39"/>
      <c r="C25" s="39"/>
      <c r="D25" s="39"/>
      <c r="E25" s="57"/>
      <c r="F25" s="57"/>
      <c r="G25" s="40"/>
      <c r="H25" s="41"/>
      <c r="I25" s="41"/>
      <c r="J25" s="41"/>
      <c r="K25" s="42"/>
      <c r="L25" s="43"/>
      <c r="M25" s="44"/>
      <c r="N25" s="40"/>
      <c r="O25" s="41"/>
      <c r="P25" s="41"/>
      <c r="Q25" s="41"/>
      <c r="R25" s="42"/>
      <c r="S25" s="43"/>
      <c r="T25" s="45"/>
      <c r="U25" s="41"/>
      <c r="V25" s="41"/>
      <c r="W25" s="41"/>
      <c r="X25" s="42"/>
      <c r="Y25" s="43"/>
      <c r="Z25" s="44"/>
      <c r="AA25" s="40"/>
      <c r="AB25" s="41"/>
      <c r="AC25" s="41"/>
      <c r="AD25" s="41"/>
      <c r="AE25" s="42"/>
      <c r="AF25" s="43"/>
      <c r="AG25" s="45"/>
      <c r="AH25" s="41"/>
      <c r="AI25" s="41"/>
      <c r="AJ25" s="41"/>
      <c r="AK25" s="42"/>
      <c r="AL25" s="42"/>
      <c r="AM25" s="40"/>
      <c r="AN25" s="41"/>
      <c r="AO25" s="41"/>
      <c r="AP25" s="41"/>
      <c r="AQ25" s="42"/>
      <c r="AR25" s="43"/>
      <c r="AT25" s="58">
        <f t="shared" si="0"/>
        <v>0</v>
      </c>
      <c r="AU25" s="59">
        <f t="shared" si="1"/>
        <v>0</v>
      </c>
      <c r="AV25" s="59">
        <f t="shared" si="2"/>
        <v>0</v>
      </c>
      <c r="AW25" s="59">
        <f t="shared" si="3"/>
        <v>0</v>
      </c>
      <c r="AX25" s="59">
        <f t="shared" si="4"/>
        <v>0</v>
      </c>
      <c r="AY25" s="60">
        <f t="shared" si="5"/>
        <v>0</v>
      </c>
      <c r="BA25" s="40"/>
      <c r="BB25" s="41"/>
      <c r="BC25" s="41"/>
      <c r="BD25" s="41"/>
      <c r="BE25" s="42"/>
      <c r="BF25" s="43"/>
      <c r="BG25" s="44"/>
      <c r="BH25" s="39"/>
      <c r="BI25" s="44"/>
      <c r="BJ25" s="40"/>
      <c r="BK25" s="41"/>
      <c r="BL25" s="41"/>
      <c r="BM25" s="41"/>
      <c r="BN25" s="42"/>
      <c r="BO25" s="43"/>
      <c r="BP25" s="44"/>
      <c r="BQ25" s="49"/>
      <c r="BR25" s="50"/>
      <c r="BS25" s="51"/>
      <c r="BT25" s="51"/>
      <c r="BU25" s="51"/>
      <c r="BV25" s="52"/>
      <c r="BW25" s="53"/>
    </row>
    <row r="26" spans="1:75" ht="18" customHeight="1">
      <c r="A26" s="39"/>
      <c r="B26" s="39"/>
      <c r="C26" s="39"/>
      <c r="D26" s="39"/>
      <c r="E26" s="57"/>
      <c r="F26" s="57"/>
      <c r="G26" s="40"/>
      <c r="H26" s="41"/>
      <c r="I26" s="41"/>
      <c r="J26" s="41"/>
      <c r="K26" s="42"/>
      <c r="L26" s="43"/>
      <c r="M26" s="44"/>
      <c r="N26" s="40"/>
      <c r="O26" s="41"/>
      <c r="P26" s="41"/>
      <c r="Q26" s="41"/>
      <c r="R26" s="42"/>
      <c r="S26" s="43"/>
      <c r="T26" s="45"/>
      <c r="U26" s="41"/>
      <c r="V26" s="41"/>
      <c r="W26" s="41"/>
      <c r="X26" s="42"/>
      <c r="Y26" s="43"/>
      <c r="Z26" s="44"/>
      <c r="AA26" s="40"/>
      <c r="AB26" s="41"/>
      <c r="AC26" s="41"/>
      <c r="AD26" s="41"/>
      <c r="AE26" s="42"/>
      <c r="AF26" s="43"/>
      <c r="AG26" s="45"/>
      <c r="AH26" s="41"/>
      <c r="AI26" s="41"/>
      <c r="AJ26" s="41"/>
      <c r="AK26" s="42"/>
      <c r="AL26" s="42"/>
      <c r="AM26" s="40"/>
      <c r="AN26" s="41"/>
      <c r="AO26" s="41"/>
      <c r="AP26" s="41"/>
      <c r="AQ26" s="42"/>
      <c r="AR26" s="43"/>
      <c r="AT26" s="58">
        <f t="shared" si="0"/>
        <v>0</v>
      </c>
      <c r="AU26" s="59">
        <f t="shared" si="1"/>
        <v>0</v>
      </c>
      <c r="AV26" s="59">
        <f t="shared" si="2"/>
        <v>0</v>
      </c>
      <c r="AW26" s="59">
        <f t="shared" si="3"/>
        <v>0</v>
      </c>
      <c r="AX26" s="59">
        <f t="shared" si="4"/>
        <v>0</v>
      </c>
      <c r="AY26" s="60">
        <f t="shared" si="5"/>
        <v>0</v>
      </c>
      <c r="BA26" s="40"/>
      <c r="BB26" s="41"/>
      <c r="BC26" s="41"/>
      <c r="BD26" s="41"/>
      <c r="BE26" s="42"/>
      <c r="BF26" s="43"/>
      <c r="BG26" s="44"/>
      <c r="BH26" s="39"/>
      <c r="BI26" s="44"/>
      <c r="BJ26" s="40"/>
      <c r="BK26" s="41"/>
      <c r="BL26" s="41"/>
      <c r="BM26" s="41"/>
      <c r="BN26" s="42"/>
      <c r="BO26" s="43"/>
      <c r="BP26" s="44"/>
      <c r="BQ26" s="49"/>
      <c r="BR26" s="50"/>
      <c r="BS26" s="51"/>
      <c r="BT26" s="51"/>
      <c r="BU26" s="51"/>
      <c r="BV26" s="52"/>
      <c r="BW26" s="53"/>
    </row>
    <row r="27" spans="1:75" ht="18" customHeight="1">
      <c r="A27" s="39"/>
      <c r="B27" s="39"/>
      <c r="C27" s="39"/>
      <c r="D27" s="39"/>
      <c r="E27" s="57"/>
      <c r="F27" s="57"/>
      <c r="G27" s="40"/>
      <c r="H27" s="41"/>
      <c r="I27" s="41"/>
      <c r="J27" s="41"/>
      <c r="K27" s="42"/>
      <c r="L27" s="43"/>
      <c r="M27" s="44"/>
      <c r="N27" s="40"/>
      <c r="O27" s="41"/>
      <c r="P27" s="41"/>
      <c r="Q27" s="41"/>
      <c r="R27" s="42"/>
      <c r="S27" s="43"/>
      <c r="T27" s="45"/>
      <c r="U27" s="41"/>
      <c r="V27" s="41"/>
      <c r="W27" s="41"/>
      <c r="X27" s="42"/>
      <c r="Y27" s="43"/>
      <c r="Z27" s="44"/>
      <c r="AA27" s="40"/>
      <c r="AB27" s="41"/>
      <c r="AC27" s="41"/>
      <c r="AD27" s="41"/>
      <c r="AE27" s="42"/>
      <c r="AF27" s="43"/>
      <c r="AG27" s="45"/>
      <c r="AH27" s="41"/>
      <c r="AI27" s="41"/>
      <c r="AJ27" s="41"/>
      <c r="AK27" s="42"/>
      <c r="AL27" s="42"/>
      <c r="AM27" s="40"/>
      <c r="AN27" s="41"/>
      <c r="AO27" s="41"/>
      <c r="AP27" s="41"/>
      <c r="AQ27" s="42"/>
      <c r="AR27" s="43"/>
      <c r="AT27" s="58">
        <f t="shared" si="0"/>
        <v>0</v>
      </c>
      <c r="AU27" s="59">
        <f t="shared" si="1"/>
        <v>0</v>
      </c>
      <c r="AV27" s="59">
        <f t="shared" si="2"/>
        <v>0</v>
      </c>
      <c r="AW27" s="59">
        <f t="shared" si="3"/>
        <v>0</v>
      </c>
      <c r="AX27" s="59">
        <f t="shared" si="4"/>
        <v>0</v>
      </c>
      <c r="AY27" s="60">
        <f t="shared" si="5"/>
        <v>0</v>
      </c>
      <c r="BA27" s="40"/>
      <c r="BB27" s="41"/>
      <c r="BC27" s="41"/>
      <c r="BD27" s="41"/>
      <c r="BE27" s="42"/>
      <c r="BF27" s="43"/>
      <c r="BG27" s="44"/>
      <c r="BH27" s="39"/>
      <c r="BI27" s="44"/>
      <c r="BJ27" s="40"/>
      <c r="BK27" s="41"/>
      <c r="BL27" s="41"/>
      <c r="BM27" s="41"/>
      <c r="BN27" s="42"/>
      <c r="BO27" s="43"/>
      <c r="BP27" s="44"/>
      <c r="BQ27" s="49"/>
      <c r="BR27" s="50"/>
      <c r="BS27" s="51"/>
      <c r="BT27" s="51"/>
      <c r="BU27" s="51"/>
      <c r="BV27" s="52"/>
      <c r="BW27" s="53"/>
    </row>
    <row r="28" spans="1:75" ht="18" customHeight="1">
      <c r="A28" s="39"/>
      <c r="B28" s="39"/>
      <c r="C28" s="39"/>
      <c r="D28" s="39"/>
      <c r="E28" s="57"/>
      <c r="F28" s="57"/>
      <c r="G28" s="40"/>
      <c r="H28" s="41"/>
      <c r="I28" s="41"/>
      <c r="J28" s="41"/>
      <c r="K28" s="42"/>
      <c r="L28" s="43"/>
      <c r="M28" s="44"/>
      <c r="N28" s="40"/>
      <c r="O28" s="41"/>
      <c r="P28" s="41"/>
      <c r="Q28" s="41"/>
      <c r="R28" s="42"/>
      <c r="S28" s="43"/>
      <c r="T28" s="45"/>
      <c r="U28" s="41"/>
      <c r="V28" s="41"/>
      <c r="W28" s="41"/>
      <c r="X28" s="42"/>
      <c r="Y28" s="43"/>
      <c r="Z28" s="44"/>
      <c r="AA28" s="40"/>
      <c r="AB28" s="41"/>
      <c r="AC28" s="41"/>
      <c r="AD28" s="41"/>
      <c r="AE28" s="42"/>
      <c r="AF28" s="43"/>
      <c r="AG28" s="45"/>
      <c r="AH28" s="41"/>
      <c r="AI28" s="41"/>
      <c r="AJ28" s="41"/>
      <c r="AK28" s="42"/>
      <c r="AL28" s="42"/>
      <c r="AM28" s="40"/>
      <c r="AN28" s="41"/>
      <c r="AO28" s="41"/>
      <c r="AP28" s="41"/>
      <c r="AQ28" s="42"/>
      <c r="AR28" s="43"/>
      <c r="AT28" s="58">
        <f t="shared" si="0"/>
        <v>0</v>
      </c>
      <c r="AU28" s="59">
        <f t="shared" si="1"/>
        <v>0</v>
      </c>
      <c r="AV28" s="59">
        <f t="shared" si="2"/>
        <v>0</v>
      </c>
      <c r="AW28" s="59">
        <f t="shared" si="3"/>
        <v>0</v>
      </c>
      <c r="AX28" s="59">
        <f t="shared" si="4"/>
        <v>0</v>
      </c>
      <c r="AY28" s="60">
        <f t="shared" si="5"/>
        <v>0</v>
      </c>
      <c r="BA28" s="40"/>
      <c r="BB28" s="41"/>
      <c r="BC28" s="41"/>
      <c r="BD28" s="41"/>
      <c r="BE28" s="42"/>
      <c r="BF28" s="43"/>
      <c r="BG28" s="44"/>
      <c r="BH28" s="39"/>
      <c r="BI28" s="44"/>
      <c r="BJ28" s="40"/>
      <c r="BK28" s="41"/>
      <c r="BL28" s="41"/>
      <c r="BM28" s="41"/>
      <c r="BN28" s="42"/>
      <c r="BO28" s="43"/>
      <c r="BP28" s="44"/>
      <c r="BQ28" s="49"/>
      <c r="BR28" s="50"/>
      <c r="BS28" s="51"/>
      <c r="BT28" s="51"/>
      <c r="BU28" s="51"/>
      <c r="BV28" s="52"/>
      <c r="BW28" s="53"/>
    </row>
    <row r="29" spans="1:75" ht="18" customHeight="1">
      <c r="A29" s="39"/>
      <c r="B29" s="39"/>
      <c r="C29" s="39"/>
      <c r="D29" s="39"/>
      <c r="E29" s="57"/>
      <c r="F29" s="57"/>
      <c r="G29" s="40"/>
      <c r="H29" s="41"/>
      <c r="I29" s="41"/>
      <c r="J29" s="41"/>
      <c r="K29" s="42"/>
      <c r="L29" s="43"/>
      <c r="M29" s="44"/>
      <c r="N29" s="40"/>
      <c r="O29" s="41"/>
      <c r="P29" s="41"/>
      <c r="Q29" s="41"/>
      <c r="R29" s="42"/>
      <c r="S29" s="43"/>
      <c r="T29" s="45"/>
      <c r="U29" s="41"/>
      <c r="V29" s="41"/>
      <c r="W29" s="41"/>
      <c r="X29" s="42"/>
      <c r="Y29" s="43"/>
      <c r="Z29" s="44"/>
      <c r="AA29" s="40"/>
      <c r="AB29" s="41"/>
      <c r="AC29" s="41"/>
      <c r="AD29" s="41"/>
      <c r="AE29" s="42"/>
      <c r="AF29" s="43"/>
      <c r="AG29" s="45"/>
      <c r="AH29" s="41"/>
      <c r="AI29" s="41"/>
      <c r="AJ29" s="41"/>
      <c r="AK29" s="42"/>
      <c r="AL29" s="42"/>
      <c r="AM29" s="40"/>
      <c r="AN29" s="41"/>
      <c r="AO29" s="41"/>
      <c r="AP29" s="41"/>
      <c r="AQ29" s="42"/>
      <c r="AR29" s="43"/>
      <c r="AT29" s="58">
        <f t="shared" si="0"/>
        <v>0</v>
      </c>
      <c r="AU29" s="59">
        <f t="shared" si="1"/>
        <v>0</v>
      </c>
      <c r="AV29" s="59">
        <f t="shared" si="2"/>
        <v>0</v>
      </c>
      <c r="AW29" s="59">
        <f t="shared" si="3"/>
        <v>0</v>
      </c>
      <c r="AX29" s="59">
        <f t="shared" si="4"/>
        <v>0</v>
      </c>
      <c r="AY29" s="60">
        <f t="shared" si="5"/>
        <v>0</v>
      </c>
      <c r="BA29" s="40"/>
      <c r="BB29" s="41"/>
      <c r="BC29" s="41"/>
      <c r="BD29" s="41"/>
      <c r="BE29" s="42"/>
      <c r="BF29" s="43"/>
      <c r="BG29" s="44"/>
      <c r="BH29" s="39"/>
      <c r="BI29" s="44"/>
      <c r="BJ29" s="40"/>
      <c r="BK29" s="41"/>
      <c r="BL29" s="41"/>
      <c r="BM29" s="41"/>
      <c r="BN29" s="42"/>
      <c r="BO29" s="43"/>
      <c r="BP29" s="44"/>
      <c r="BQ29" s="49"/>
      <c r="BR29" s="50"/>
      <c r="BS29" s="51"/>
      <c r="BT29" s="51"/>
      <c r="BU29" s="51"/>
      <c r="BV29" s="52"/>
      <c r="BW29" s="53"/>
    </row>
    <row r="30" spans="1:75" ht="18" customHeight="1">
      <c r="A30" s="39"/>
      <c r="B30" s="39"/>
      <c r="C30" s="39"/>
      <c r="D30" s="39"/>
      <c r="E30" s="57"/>
      <c r="F30" s="57"/>
      <c r="G30" s="40"/>
      <c r="H30" s="41"/>
      <c r="I30" s="41"/>
      <c r="J30" s="41"/>
      <c r="K30" s="42"/>
      <c r="L30" s="43"/>
      <c r="M30" s="44"/>
      <c r="N30" s="40"/>
      <c r="O30" s="41"/>
      <c r="P30" s="41"/>
      <c r="Q30" s="41"/>
      <c r="R30" s="42"/>
      <c r="S30" s="43"/>
      <c r="T30" s="45"/>
      <c r="U30" s="41"/>
      <c r="V30" s="41"/>
      <c r="W30" s="41"/>
      <c r="X30" s="42"/>
      <c r="Y30" s="43"/>
      <c r="Z30" s="44"/>
      <c r="AA30" s="40"/>
      <c r="AB30" s="41"/>
      <c r="AC30" s="41"/>
      <c r="AD30" s="41"/>
      <c r="AE30" s="42"/>
      <c r="AF30" s="43"/>
      <c r="AG30" s="45"/>
      <c r="AH30" s="41"/>
      <c r="AI30" s="41"/>
      <c r="AJ30" s="41"/>
      <c r="AK30" s="42"/>
      <c r="AL30" s="42"/>
      <c r="AM30" s="40"/>
      <c r="AN30" s="41"/>
      <c r="AO30" s="41"/>
      <c r="AP30" s="41"/>
      <c r="AQ30" s="42"/>
      <c r="AR30" s="43"/>
      <c r="AT30" s="58">
        <f t="shared" si="0"/>
        <v>0</v>
      </c>
      <c r="AU30" s="59">
        <f t="shared" si="1"/>
        <v>0</v>
      </c>
      <c r="AV30" s="59">
        <f t="shared" si="2"/>
        <v>0</v>
      </c>
      <c r="AW30" s="59">
        <f t="shared" si="3"/>
        <v>0</v>
      </c>
      <c r="AX30" s="59">
        <f t="shared" si="4"/>
        <v>0</v>
      </c>
      <c r="AY30" s="60">
        <f t="shared" si="5"/>
        <v>0</v>
      </c>
      <c r="BA30" s="40"/>
      <c r="BB30" s="41"/>
      <c r="BC30" s="41"/>
      <c r="BD30" s="41"/>
      <c r="BE30" s="42"/>
      <c r="BF30" s="43"/>
      <c r="BG30" s="44"/>
      <c r="BH30" s="39"/>
      <c r="BI30" s="44"/>
      <c r="BJ30" s="40"/>
      <c r="BK30" s="41"/>
      <c r="BL30" s="41"/>
      <c r="BM30" s="41"/>
      <c r="BN30" s="42"/>
      <c r="BO30" s="43"/>
      <c r="BP30" s="44"/>
      <c r="BQ30" s="49"/>
      <c r="BR30" s="50"/>
      <c r="BS30" s="51"/>
      <c r="BT30" s="51"/>
      <c r="BU30" s="51"/>
      <c r="BV30" s="52"/>
      <c r="BW30" s="53"/>
    </row>
    <row r="31" spans="1:75" ht="18" customHeight="1">
      <c r="A31" s="39"/>
      <c r="B31" s="39"/>
      <c r="C31" s="39"/>
      <c r="D31" s="39"/>
      <c r="E31" s="57"/>
      <c r="F31" s="57"/>
      <c r="G31" s="40"/>
      <c r="H31" s="41"/>
      <c r="I31" s="41"/>
      <c r="J31" s="41"/>
      <c r="K31" s="42"/>
      <c r="L31" s="43"/>
      <c r="M31" s="44"/>
      <c r="N31" s="40"/>
      <c r="O31" s="41"/>
      <c r="P31" s="41"/>
      <c r="Q31" s="41"/>
      <c r="R31" s="42"/>
      <c r="S31" s="43"/>
      <c r="T31" s="45"/>
      <c r="U31" s="41"/>
      <c r="V31" s="41"/>
      <c r="W31" s="41"/>
      <c r="X31" s="42"/>
      <c r="Y31" s="43"/>
      <c r="Z31" s="44"/>
      <c r="AA31" s="40"/>
      <c r="AB31" s="41"/>
      <c r="AC31" s="41"/>
      <c r="AD31" s="41"/>
      <c r="AE31" s="42"/>
      <c r="AF31" s="43"/>
      <c r="AG31" s="45"/>
      <c r="AH31" s="41"/>
      <c r="AI31" s="41"/>
      <c r="AJ31" s="41"/>
      <c r="AK31" s="42"/>
      <c r="AL31" s="42"/>
      <c r="AM31" s="40"/>
      <c r="AN31" s="41"/>
      <c r="AO31" s="41"/>
      <c r="AP31" s="41"/>
      <c r="AQ31" s="42"/>
      <c r="AR31" s="43"/>
      <c r="AT31" s="58">
        <f t="shared" si="0"/>
        <v>0</v>
      </c>
      <c r="AU31" s="59">
        <f t="shared" si="1"/>
        <v>0</v>
      </c>
      <c r="AV31" s="59">
        <f t="shared" si="2"/>
        <v>0</v>
      </c>
      <c r="AW31" s="59">
        <f t="shared" si="3"/>
        <v>0</v>
      </c>
      <c r="AX31" s="59">
        <f t="shared" si="4"/>
        <v>0</v>
      </c>
      <c r="AY31" s="60">
        <f t="shared" si="5"/>
        <v>0</v>
      </c>
      <c r="BA31" s="40"/>
      <c r="BB31" s="41"/>
      <c r="BC31" s="41"/>
      <c r="BD31" s="41"/>
      <c r="BE31" s="42"/>
      <c r="BF31" s="43"/>
      <c r="BG31" s="44"/>
      <c r="BH31" s="39"/>
      <c r="BI31" s="44"/>
      <c r="BJ31" s="40"/>
      <c r="BK31" s="41"/>
      <c r="BL31" s="41"/>
      <c r="BM31" s="41"/>
      <c r="BN31" s="42"/>
      <c r="BO31" s="43"/>
      <c r="BP31" s="44"/>
      <c r="BQ31" s="49"/>
      <c r="BR31" s="50"/>
      <c r="BS31" s="51"/>
      <c r="BT31" s="51"/>
      <c r="BU31" s="51"/>
      <c r="BV31" s="52"/>
      <c r="BW31" s="53"/>
    </row>
    <row r="32" spans="1:75" ht="18" customHeight="1">
      <c r="A32" s="39"/>
      <c r="B32" s="39"/>
      <c r="C32" s="39"/>
      <c r="D32" s="39"/>
      <c r="E32" s="57"/>
      <c r="F32" s="57"/>
      <c r="G32" s="40"/>
      <c r="H32" s="41"/>
      <c r="I32" s="41"/>
      <c r="J32" s="41"/>
      <c r="K32" s="42"/>
      <c r="L32" s="43"/>
      <c r="M32" s="44"/>
      <c r="N32" s="40"/>
      <c r="O32" s="41"/>
      <c r="P32" s="41"/>
      <c r="Q32" s="41"/>
      <c r="R32" s="42"/>
      <c r="S32" s="43"/>
      <c r="T32" s="45"/>
      <c r="U32" s="41"/>
      <c r="V32" s="41"/>
      <c r="W32" s="41"/>
      <c r="X32" s="42"/>
      <c r="Y32" s="43"/>
      <c r="Z32" s="44"/>
      <c r="AA32" s="40"/>
      <c r="AB32" s="41"/>
      <c r="AC32" s="41"/>
      <c r="AD32" s="41"/>
      <c r="AE32" s="42"/>
      <c r="AF32" s="43"/>
      <c r="AG32" s="45"/>
      <c r="AH32" s="41"/>
      <c r="AI32" s="41"/>
      <c r="AJ32" s="41"/>
      <c r="AK32" s="42"/>
      <c r="AL32" s="42"/>
      <c r="AM32" s="40"/>
      <c r="AN32" s="41"/>
      <c r="AO32" s="41"/>
      <c r="AP32" s="41"/>
      <c r="AQ32" s="42"/>
      <c r="AR32" s="43"/>
      <c r="AT32" s="58">
        <f t="shared" si="0"/>
        <v>0</v>
      </c>
      <c r="AU32" s="59">
        <f t="shared" si="1"/>
        <v>0</v>
      </c>
      <c r="AV32" s="59">
        <f t="shared" si="2"/>
        <v>0</v>
      </c>
      <c r="AW32" s="59">
        <f t="shared" si="3"/>
        <v>0</v>
      </c>
      <c r="AX32" s="59">
        <f t="shared" si="4"/>
        <v>0</v>
      </c>
      <c r="AY32" s="60">
        <f t="shared" si="5"/>
        <v>0</v>
      </c>
      <c r="BA32" s="40"/>
      <c r="BB32" s="41"/>
      <c r="BC32" s="41"/>
      <c r="BD32" s="41"/>
      <c r="BE32" s="42"/>
      <c r="BF32" s="43"/>
      <c r="BG32" s="44"/>
      <c r="BH32" s="39"/>
      <c r="BI32" s="44"/>
      <c r="BJ32" s="40"/>
      <c r="BK32" s="41"/>
      <c r="BL32" s="41"/>
      <c r="BM32" s="41"/>
      <c r="BN32" s="42"/>
      <c r="BO32" s="43"/>
      <c r="BP32" s="44"/>
      <c r="BQ32" s="49"/>
      <c r="BR32" s="50"/>
      <c r="BS32" s="51"/>
      <c r="BT32" s="51"/>
      <c r="BU32" s="51"/>
      <c r="BV32" s="52"/>
      <c r="BW32" s="53"/>
    </row>
    <row r="33" spans="1:75" ht="18" customHeight="1">
      <c r="A33" s="39"/>
      <c r="B33" s="39"/>
      <c r="C33" s="39"/>
      <c r="D33" s="39"/>
      <c r="E33" s="57"/>
      <c r="F33" s="57"/>
      <c r="G33" s="40"/>
      <c r="H33" s="41"/>
      <c r="I33" s="41"/>
      <c r="J33" s="41"/>
      <c r="K33" s="42"/>
      <c r="L33" s="43"/>
      <c r="M33" s="44"/>
      <c r="N33" s="40"/>
      <c r="O33" s="41"/>
      <c r="P33" s="41"/>
      <c r="Q33" s="41"/>
      <c r="R33" s="42"/>
      <c r="S33" s="43"/>
      <c r="T33" s="45"/>
      <c r="U33" s="41"/>
      <c r="V33" s="41"/>
      <c r="W33" s="41"/>
      <c r="X33" s="42"/>
      <c r="Y33" s="43"/>
      <c r="Z33" s="44"/>
      <c r="AA33" s="40"/>
      <c r="AB33" s="41"/>
      <c r="AC33" s="41"/>
      <c r="AD33" s="41"/>
      <c r="AE33" s="42"/>
      <c r="AF33" s="43"/>
      <c r="AG33" s="45"/>
      <c r="AH33" s="41"/>
      <c r="AI33" s="41"/>
      <c r="AJ33" s="41"/>
      <c r="AK33" s="42"/>
      <c r="AL33" s="42"/>
      <c r="AM33" s="40"/>
      <c r="AN33" s="41"/>
      <c r="AO33" s="41"/>
      <c r="AP33" s="41"/>
      <c r="AQ33" s="42"/>
      <c r="AR33" s="43"/>
      <c r="AT33" s="58">
        <f t="shared" si="0"/>
        <v>0</v>
      </c>
      <c r="AU33" s="59">
        <f t="shared" si="1"/>
        <v>0</v>
      </c>
      <c r="AV33" s="59">
        <f t="shared" si="2"/>
        <v>0</v>
      </c>
      <c r="AW33" s="59">
        <f t="shared" si="3"/>
        <v>0</v>
      </c>
      <c r="AX33" s="59">
        <f t="shared" si="4"/>
        <v>0</v>
      </c>
      <c r="AY33" s="60">
        <f t="shared" si="5"/>
        <v>0</v>
      </c>
      <c r="BA33" s="40"/>
      <c r="BB33" s="41"/>
      <c r="BC33" s="41"/>
      <c r="BD33" s="41"/>
      <c r="BE33" s="42"/>
      <c r="BF33" s="43"/>
      <c r="BG33" s="44"/>
      <c r="BH33" s="39"/>
      <c r="BI33" s="44"/>
      <c r="BJ33" s="40"/>
      <c r="BK33" s="41"/>
      <c r="BL33" s="41"/>
      <c r="BM33" s="41"/>
      <c r="BN33" s="42"/>
      <c r="BO33" s="43"/>
      <c r="BP33" s="44"/>
      <c r="BQ33" s="49"/>
      <c r="BR33" s="50"/>
      <c r="BS33" s="51"/>
      <c r="BT33" s="51"/>
      <c r="BU33" s="51"/>
      <c r="BV33" s="52"/>
      <c r="BW33" s="53"/>
    </row>
    <row r="34" spans="1:75" ht="18" customHeight="1">
      <c r="A34" s="39"/>
      <c r="B34" s="39"/>
      <c r="C34" s="39"/>
      <c r="D34" s="39"/>
      <c r="E34" s="57"/>
      <c r="F34" s="57"/>
      <c r="G34" s="40"/>
      <c r="H34" s="41"/>
      <c r="I34" s="41"/>
      <c r="J34" s="41"/>
      <c r="K34" s="42"/>
      <c r="L34" s="43"/>
      <c r="M34" s="44"/>
      <c r="N34" s="40"/>
      <c r="O34" s="41"/>
      <c r="P34" s="41"/>
      <c r="Q34" s="41"/>
      <c r="R34" s="42"/>
      <c r="S34" s="43"/>
      <c r="T34" s="45"/>
      <c r="U34" s="41"/>
      <c r="V34" s="41"/>
      <c r="W34" s="41"/>
      <c r="X34" s="42"/>
      <c r="Y34" s="43"/>
      <c r="Z34" s="44"/>
      <c r="AA34" s="40"/>
      <c r="AB34" s="41"/>
      <c r="AC34" s="41"/>
      <c r="AD34" s="41"/>
      <c r="AE34" s="42"/>
      <c r="AF34" s="43"/>
      <c r="AG34" s="45"/>
      <c r="AH34" s="41"/>
      <c r="AI34" s="41"/>
      <c r="AJ34" s="41"/>
      <c r="AK34" s="42"/>
      <c r="AL34" s="42"/>
      <c r="AM34" s="40"/>
      <c r="AN34" s="41"/>
      <c r="AO34" s="41"/>
      <c r="AP34" s="41"/>
      <c r="AQ34" s="42"/>
      <c r="AR34" s="43"/>
      <c r="AT34" s="58">
        <f t="shared" si="0"/>
        <v>0</v>
      </c>
      <c r="AU34" s="59">
        <f t="shared" si="1"/>
        <v>0</v>
      </c>
      <c r="AV34" s="59">
        <f t="shared" si="2"/>
        <v>0</v>
      </c>
      <c r="AW34" s="59">
        <f t="shared" si="3"/>
        <v>0</v>
      </c>
      <c r="AX34" s="59">
        <f t="shared" si="4"/>
        <v>0</v>
      </c>
      <c r="AY34" s="60">
        <f t="shared" si="5"/>
        <v>0</v>
      </c>
      <c r="BA34" s="40"/>
      <c r="BB34" s="41"/>
      <c r="BC34" s="41"/>
      <c r="BD34" s="41"/>
      <c r="BE34" s="42"/>
      <c r="BF34" s="43"/>
      <c r="BG34" s="44"/>
      <c r="BH34" s="39"/>
      <c r="BI34" s="44"/>
      <c r="BJ34" s="40"/>
      <c r="BK34" s="41"/>
      <c r="BL34" s="41"/>
      <c r="BM34" s="41"/>
      <c r="BN34" s="42"/>
      <c r="BO34" s="43"/>
      <c r="BP34" s="44"/>
      <c r="BQ34" s="49"/>
      <c r="BR34" s="50"/>
      <c r="BS34" s="51"/>
      <c r="BT34" s="51"/>
      <c r="BU34" s="51"/>
      <c r="BV34" s="52"/>
      <c r="BW34" s="53"/>
    </row>
    <row r="35" spans="1:75" ht="18" customHeight="1">
      <c r="A35" s="39"/>
      <c r="B35" s="39"/>
      <c r="C35" s="39"/>
      <c r="D35" s="39"/>
      <c r="E35" s="57"/>
      <c r="F35" s="57"/>
      <c r="G35" s="40"/>
      <c r="H35" s="41"/>
      <c r="I35" s="41"/>
      <c r="J35" s="41"/>
      <c r="K35" s="42"/>
      <c r="L35" s="43"/>
      <c r="M35" s="44"/>
      <c r="N35" s="40"/>
      <c r="O35" s="41"/>
      <c r="P35" s="41"/>
      <c r="Q35" s="41"/>
      <c r="R35" s="42"/>
      <c r="S35" s="43"/>
      <c r="T35" s="45"/>
      <c r="U35" s="41"/>
      <c r="V35" s="41"/>
      <c r="W35" s="41"/>
      <c r="X35" s="42"/>
      <c r="Y35" s="43"/>
      <c r="Z35" s="44"/>
      <c r="AA35" s="40"/>
      <c r="AB35" s="41"/>
      <c r="AC35" s="41"/>
      <c r="AD35" s="41"/>
      <c r="AE35" s="42"/>
      <c r="AF35" s="43"/>
      <c r="AG35" s="45"/>
      <c r="AH35" s="41"/>
      <c r="AI35" s="41"/>
      <c r="AJ35" s="41"/>
      <c r="AK35" s="42"/>
      <c r="AL35" s="42"/>
      <c r="AM35" s="40"/>
      <c r="AN35" s="41"/>
      <c r="AO35" s="41"/>
      <c r="AP35" s="41"/>
      <c r="AQ35" s="42"/>
      <c r="AR35" s="43"/>
      <c r="AT35" s="58">
        <f t="shared" si="0"/>
        <v>0</v>
      </c>
      <c r="AU35" s="59">
        <f t="shared" si="1"/>
        <v>0</v>
      </c>
      <c r="AV35" s="59">
        <f t="shared" si="2"/>
        <v>0</v>
      </c>
      <c r="AW35" s="59">
        <f t="shared" si="3"/>
        <v>0</v>
      </c>
      <c r="AX35" s="59">
        <f t="shared" si="4"/>
        <v>0</v>
      </c>
      <c r="AY35" s="60">
        <f t="shared" si="5"/>
        <v>0</v>
      </c>
      <c r="BA35" s="40"/>
      <c r="BB35" s="41"/>
      <c r="BC35" s="41"/>
      <c r="BD35" s="41"/>
      <c r="BE35" s="42"/>
      <c r="BF35" s="43"/>
      <c r="BG35" s="44"/>
      <c r="BH35" s="39"/>
      <c r="BI35" s="44"/>
      <c r="BJ35" s="40"/>
      <c r="BK35" s="41"/>
      <c r="BL35" s="41"/>
      <c r="BM35" s="41"/>
      <c r="BN35" s="42"/>
      <c r="BO35" s="43"/>
      <c r="BP35" s="44"/>
      <c r="BQ35" s="49"/>
      <c r="BR35" s="50"/>
      <c r="BS35" s="51"/>
      <c r="BT35" s="51"/>
      <c r="BU35" s="51"/>
      <c r="BV35" s="52"/>
      <c r="BW35" s="53"/>
    </row>
    <row r="36" spans="1:75" ht="18" customHeight="1">
      <c r="A36" s="39"/>
      <c r="B36" s="39"/>
      <c r="C36" s="39"/>
      <c r="D36" s="39"/>
      <c r="E36" s="57"/>
      <c r="F36" s="57"/>
      <c r="G36" s="40"/>
      <c r="H36" s="41"/>
      <c r="I36" s="41"/>
      <c r="J36" s="41"/>
      <c r="K36" s="42"/>
      <c r="L36" s="43"/>
      <c r="M36" s="44"/>
      <c r="N36" s="40"/>
      <c r="O36" s="41"/>
      <c r="P36" s="41"/>
      <c r="Q36" s="41"/>
      <c r="R36" s="42"/>
      <c r="S36" s="43"/>
      <c r="T36" s="45"/>
      <c r="U36" s="41"/>
      <c r="V36" s="41"/>
      <c r="W36" s="41"/>
      <c r="X36" s="42"/>
      <c r="Y36" s="43"/>
      <c r="Z36" s="44"/>
      <c r="AA36" s="40"/>
      <c r="AB36" s="41"/>
      <c r="AC36" s="41"/>
      <c r="AD36" s="41"/>
      <c r="AE36" s="42"/>
      <c r="AF36" s="43"/>
      <c r="AG36" s="45"/>
      <c r="AH36" s="41"/>
      <c r="AI36" s="41"/>
      <c r="AJ36" s="41"/>
      <c r="AK36" s="42"/>
      <c r="AL36" s="42"/>
      <c r="AM36" s="40"/>
      <c r="AN36" s="41"/>
      <c r="AO36" s="41"/>
      <c r="AP36" s="41"/>
      <c r="AQ36" s="42"/>
      <c r="AR36" s="43"/>
      <c r="AT36" s="58">
        <f t="shared" si="0"/>
        <v>0</v>
      </c>
      <c r="AU36" s="59">
        <f t="shared" si="1"/>
        <v>0</v>
      </c>
      <c r="AV36" s="59">
        <f t="shared" si="2"/>
        <v>0</v>
      </c>
      <c r="AW36" s="59">
        <f t="shared" si="3"/>
        <v>0</v>
      </c>
      <c r="AX36" s="59">
        <f t="shared" si="4"/>
        <v>0</v>
      </c>
      <c r="AY36" s="60">
        <f t="shared" si="5"/>
        <v>0</v>
      </c>
      <c r="BA36" s="40"/>
      <c r="BB36" s="41"/>
      <c r="BC36" s="41"/>
      <c r="BD36" s="41"/>
      <c r="BE36" s="42"/>
      <c r="BF36" s="43"/>
      <c r="BG36" s="44"/>
      <c r="BH36" s="39"/>
      <c r="BI36" s="44"/>
      <c r="BJ36" s="40"/>
      <c r="BK36" s="41"/>
      <c r="BL36" s="41"/>
      <c r="BM36" s="41"/>
      <c r="BN36" s="42"/>
      <c r="BO36" s="43"/>
      <c r="BP36" s="44"/>
      <c r="BQ36" s="49"/>
      <c r="BR36" s="50"/>
      <c r="BS36" s="51"/>
      <c r="BT36" s="51"/>
      <c r="BU36" s="51"/>
      <c r="BV36" s="52"/>
      <c r="BW36" s="53"/>
    </row>
    <row r="37" spans="1:75" ht="18" customHeight="1">
      <c r="A37" s="39"/>
      <c r="B37" s="39"/>
      <c r="C37" s="39"/>
      <c r="D37" s="39"/>
      <c r="E37" s="57"/>
      <c r="F37" s="57"/>
      <c r="G37" s="40"/>
      <c r="H37" s="41"/>
      <c r="I37" s="41"/>
      <c r="J37" s="41"/>
      <c r="K37" s="42"/>
      <c r="L37" s="43"/>
      <c r="M37" s="44"/>
      <c r="N37" s="40"/>
      <c r="O37" s="41"/>
      <c r="P37" s="41"/>
      <c r="Q37" s="41"/>
      <c r="R37" s="42"/>
      <c r="S37" s="43"/>
      <c r="T37" s="45"/>
      <c r="U37" s="41"/>
      <c r="V37" s="41"/>
      <c r="W37" s="41"/>
      <c r="X37" s="42"/>
      <c r="Y37" s="43"/>
      <c r="Z37" s="44"/>
      <c r="AA37" s="40"/>
      <c r="AB37" s="41"/>
      <c r="AC37" s="41"/>
      <c r="AD37" s="41"/>
      <c r="AE37" s="42"/>
      <c r="AF37" s="43"/>
      <c r="AG37" s="45"/>
      <c r="AH37" s="41"/>
      <c r="AI37" s="41"/>
      <c r="AJ37" s="41"/>
      <c r="AK37" s="42"/>
      <c r="AL37" s="42"/>
      <c r="AM37" s="40"/>
      <c r="AN37" s="41"/>
      <c r="AO37" s="41"/>
      <c r="AP37" s="41"/>
      <c r="AQ37" s="42"/>
      <c r="AR37" s="43"/>
      <c r="AT37" s="58">
        <f t="shared" si="0"/>
        <v>0</v>
      </c>
      <c r="AU37" s="59">
        <f t="shared" si="1"/>
        <v>0</v>
      </c>
      <c r="AV37" s="59">
        <f t="shared" si="2"/>
        <v>0</v>
      </c>
      <c r="AW37" s="59">
        <f t="shared" si="3"/>
        <v>0</v>
      </c>
      <c r="AX37" s="59">
        <f t="shared" si="4"/>
        <v>0</v>
      </c>
      <c r="AY37" s="60">
        <f t="shared" si="5"/>
        <v>0</v>
      </c>
      <c r="BA37" s="40"/>
      <c r="BB37" s="41"/>
      <c r="BC37" s="41"/>
      <c r="BD37" s="41"/>
      <c r="BE37" s="42"/>
      <c r="BF37" s="43"/>
      <c r="BG37" s="44"/>
      <c r="BH37" s="39"/>
      <c r="BI37" s="44"/>
      <c r="BJ37" s="40"/>
      <c r="BK37" s="41"/>
      <c r="BL37" s="41"/>
      <c r="BM37" s="41"/>
      <c r="BN37" s="42"/>
      <c r="BO37" s="43"/>
      <c r="BP37" s="44"/>
      <c r="BQ37" s="49"/>
      <c r="BR37" s="50"/>
      <c r="BS37" s="51"/>
      <c r="BT37" s="51"/>
      <c r="BU37" s="51"/>
      <c r="BV37" s="52"/>
      <c r="BW37" s="53"/>
    </row>
    <row r="38" spans="1:75" ht="18" customHeight="1">
      <c r="A38" s="39"/>
      <c r="B38" s="39"/>
      <c r="C38" s="39"/>
      <c r="D38" s="39"/>
      <c r="E38" s="57"/>
      <c r="F38" s="57"/>
      <c r="G38" s="40"/>
      <c r="H38" s="41"/>
      <c r="I38" s="41"/>
      <c r="J38" s="41"/>
      <c r="K38" s="42"/>
      <c r="L38" s="43"/>
      <c r="M38" s="44"/>
      <c r="N38" s="40"/>
      <c r="O38" s="41"/>
      <c r="P38" s="41"/>
      <c r="Q38" s="41"/>
      <c r="R38" s="42"/>
      <c r="S38" s="43"/>
      <c r="T38" s="45"/>
      <c r="U38" s="41"/>
      <c r="V38" s="41"/>
      <c r="W38" s="41"/>
      <c r="X38" s="42"/>
      <c r="Y38" s="43"/>
      <c r="Z38" s="44"/>
      <c r="AA38" s="40"/>
      <c r="AB38" s="41"/>
      <c r="AC38" s="41"/>
      <c r="AD38" s="41"/>
      <c r="AE38" s="42"/>
      <c r="AF38" s="43"/>
      <c r="AG38" s="45"/>
      <c r="AH38" s="41"/>
      <c r="AI38" s="41"/>
      <c r="AJ38" s="41"/>
      <c r="AK38" s="42"/>
      <c r="AL38" s="42"/>
      <c r="AM38" s="40"/>
      <c r="AN38" s="41"/>
      <c r="AO38" s="41"/>
      <c r="AP38" s="41"/>
      <c r="AQ38" s="42"/>
      <c r="AR38" s="43"/>
      <c r="AT38" s="58">
        <f t="shared" si="0"/>
        <v>0</v>
      </c>
      <c r="AU38" s="59">
        <f t="shared" si="1"/>
        <v>0</v>
      </c>
      <c r="AV38" s="59">
        <f t="shared" si="2"/>
        <v>0</v>
      </c>
      <c r="AW38" s="59">
        <f t="shared" si="3"/>
        <v>0</v>
      </c>
      <c r="AX38" s="59">
        <f t="shared" si="4"/>
        <v>0</v>
      </c>
      <c r="AY38" s="60">
        <f t="shared" si="5"/>
        <v>0</v>
      </c>
      <c r="BA38" s="40"/>
      <c r="BB38" s="41"/>
      <c r="BC38" s="41"/>
      <c r="BD38" s="41"/>
      <c r="BE38" s="42"/>
      <c r="BF38" s="43"/>
      <c r="BG38" s="44"/>
      <c r="BH38" s="39"/>
      <c r="BI38" s="44"/>
      <c r="BJ38" s="40"/>
      <c r="BK38" s="41"/>
      <c r="BL38" s="41"/>
      <c r="BM38" s="41"/>
      <c r="BN38" s="42"/>
      <c r="BO38" s="43"/>
      <c r="BP38" s="44"/>
      <c r="BQ38" s="49"/>
      <c r="BR38" s="50"/>
      <c r="BS38" s="51"/>
      <c r="BT38" s="51"/>
      <c r="BU38" s="51"/>
      <c r="BV38" s="52"/>
      <c r="BW38" s="53"/>
    </row>
    <row r="39" spans="1:75" ht="18" customHeight="1">
      <c r="A39" s="39"/>
      <c r="B39" s="39"/>
      <c r="C39" s="39"/>
      <c r="D39" s="39"/>
      <c r="E39" s="57"/>
      <c r="F39" s="57"/>
      <c r="G39" s="40"/>
      <c r="H39" s="41"/>
      <c r="I39" s="41"/>
      <c r="J39" s="41"/>
      <c r="K39" s="42"/>
      <c r="L39" s="43"/>
      <c r="M39" s="44"/>
      <c r="N39" s="40"/>
      <c r="O39" s="41"/>
      <c r="P39" s="41"/>
      <c r="Q39" s="41"/>
      <c r="R39" s="42"/>
      <c r="S39" s="43"/>
      <c r="T39" s="45"/>
      <c r="U39" s="41"/>
      <c r="V39" s="41"/>
      <c r="W39" s="41"/>
      <c r="X39" s="42"/>
      <c r="Y39" s="43"/>
      <c r="Z39" s="44"/>
      <c r="AA39" s="40"/>
      <c r="AB39" s="41"/>
      <c r="AC39" s="41"/>
      <c r="AD39" s="41"/>
      <c r="AE39" s="42"/>
      <c r="AF39" s="43"/>
      <c r="AG39" s="45"/>
      <c r="AH39" s="41"/>
      <c r="AI39" s="41"/>
      <c r="AJ39" s="41"/>
      <c r="AK39" s="42"/>
      <c r="AL39" s="42"/>
      <c r="AM39" s="40"/>
      <c r="AN39" s="41"/>
      <c r="AO39" s="41"/>
      <c r="AP39" s="41"/>
      <c r="AQ39" s="42"/>
      <c r="AR39" s="43"/>
      <c r="AT39" s="58">
        <f t="shared" si="0"/>
        <v>0</v>
      </c>
      <c r="AU39" s="59">
        <f t="shared" si="1"/>
        <v>0</v>
      </c>
      <c r="AV39" s="59">
        <f t="shared" si="2"/>
        <v>0</v>
      </c>
      <c r="AW39" s="59">
        <f t="shared" si="3"/>
        <v>0</v>
      </c>
      <c r="AX39" s="59">
        <f t="shared" si="4"/>
        <v>0</v>
      </c>
      <c r="AY39" s="60">
        <f t="shared" si="5"/>
        <v>0</v>
      </c>
      <c r="BA39" s="40"/>
      <c r="BB39" s="41"/>
      <c r="BC39" s="41"/>
      <c r="BD39" s="41"/>
      <c r="BE39" s="42"/>
      <c r="BF39" s="43"/>
      <c r="BG39" s="44"/>
      <c r="BH39" s="39"/>
      <c r="BI39" s="44"/>
      <c r="BJ39" s="40"/>
      <c r="BK39" s="41"/>
      <c r="BL39" s="41"/>
      <c r="BM39" s="41"/>
      <c r="BN39" s="42"/>
      <c r="BO39" s="43"/>
      <c r="BP39" s="44"/>
      <c r="BQ39" s="49"/>
      <c r="BR39" s="50"/>
      <c r="BS39" s="51"/>
      <c r="BT39" s="51"/>
      <c r="BU39" s="51"/>
      <c r="BV39" s="52"/>
      <c r="BW39" s="53"/>
    </row>
    <row r="40" spans="1:75" ht="18" customHeight="1">
      <c r="A40" s="39"/>
      <c r="B40" s="39"/>
      <c r="C40" s="39"/>
      <c r="D40" s="39"/>
      <c r="E40" s="57"/>
      <c r="F40" s="57"/>
      <c r="G40" s="40"/>
      <c r="H40" s="41"/>
      <c r="I40" s="41"/>
      <c r="J40" s="41"/>
      <c r="K40" s="42"/>
      <c r="L40" s="43"/>
      <c r="M40" s="44"/>
      <c r="N40" s="40"/>
      <c r="O40" s="41"/>
      <c r="P40" s="41"/>
      <c r="Q40" s="41"/>
      <c r="R40" s="42"/>
      <c r="S40" s="43"/>
      <c r="T40" s="45"/>
      <c r="U40" s="41"/>
      <c r="V40" s="41"/>
      <c r="W40" s="41"/>
      <c r="X40" s="42"/>
      <c r="Y40" s="43"/>
      <c r="Z40" s="44"/>
      <c r="AA40" s="40"/>
      <c r="AB40" s="41"/>
      <c r="AC40" s="41"/>
      <c r="AD40" s="41"/>
      <c r="AE40" s="42"/>
      <c r="AF40" s="43"/>
      <c r="AG40" s="45"/>
      <c r="AH40" s="41"/>
      <c r="AI40" s="41"/>
      <c r="AJ40" s="41"/>
      <c r="AK40" s="42"/>
      <c r="AL40" s="42"/>
      <c r="AM40" s="40"/>
      <c r="AN40" s="41"/>
      <c r="AO40" s="41"/>
      <c r="AP40" s="41"/>
      <c r="AQ40" s="42"/>
      <c r="AR40" s="43"/>
      <c r="AT40" s="58">
        <f t="shared" si="0"/>
        <v>0</v>
      </c>
      <c r="AU40" s="59">
        <f t="shared" si="1"/>
        <v>0</v>
      </c>
      <c r="AV40" s="59">
        <f t="shared" si="2"/>
        <v>0</v>
      </c>
      <c r="AW40" s="59">
        <f t="shared" si="3"/>
        <v>0</v>
      </c>
      <c r="AX40" s="59">
        <f t="shared" si="4"/>
        <v>0</v>
      </c>
      <c r="AY40" s="60">
        <f t="shared" si="5"/>
        <v>0</v>
      </c>
      <c r="BA40" s="40"/>
      <c r="BB40" s="41"/>
      <c r="BC40" s="41"/>
      <c r="BD40" s="41"/>
      <c r="BE40" s="42"/>
      <c r="BF40" s="43"/>
      <c r="BG40" s="44"/>
      <c r="BH40" s="39"/>
      <c r="BI40" s="44"/>
      <c r="BJ40" s="40"/>
      <c r="BK40" s="41"/>
      <c r="BL40" s="41"/>
      <c r="BM40" s="41"/>
      <c r="BN40" s="42"/>
      <c r="BO40" s="43"/>
      <c r="BP40" s="44"/>
      <c r="BQ40" s="49"/>
      <c r="BR40" s="50"/>
      <c r="BS40" s="51"/>
      <c r="BT40" s="51"/>
      <c r="BU40" s="51"/>
      <c r="BV40" s="52"/>
      <c r="BW40" s="53"/>
    </row>
    <row r="41" spans="1:75" ht="18" customHeight="1">
      <c r="A41" s="39"/>
      <c r="B41" s="39"/>
      <c r="C41" s="39"/>
      <c r="D41" s="39"/>
      <c r="E41" s="57"/>
      <c r="F41" s="57"/>
      <c r="G41" s="40"/>
      <c r="H41" s="41"/>
      <c r="I41" s="41"/>
      <c r="J41" s="41"/>
      <c r="K41" s="42"/>
      <c r="L41" s="43"/>
      <c r="M41" s="44"/>
      <c r="N41" s="40"/>
      <c r="O41" s="41"/>
      <c r="P41" s="41"/>
      <c r="Q41" s="41"/>
      <c r="R41" s="42"/>
      <c r="S41" s="43"/>
      <c r="T41" s="45"/>
      <c r="U41" s="41"/>
      <c r="V41" s="41"/>
      <c r="W41" s="41"/>
      <c r="X41" s="42"/>
      <c r="Y41" s="43"/>
      <c r="Z41" s="44"/>
      <c r="AA41" s="40"/>
      <c r="AB41" s="41"/>
      <c r="AC41" s="41"/>
      <c r="AD41" s="41"/>
      <c r="AE41" s="42"/>
      <c r="AF41" s="43"/>
      <c r="AG41" s="45"/>
      <c r="AH41" s="41"/>
      <c r="AI41" s="41"/>
      <c r="AJ41" s="41"/>
      <c r="AK41" s="42"/>
      <c r="AL41" s="42"/>
      <c r="AM41" s="40"/>
      <c r="AN41" s="41"/>
      <c r="AO41" s="41"/>
      <c r="AP41" s="41"/>
      <c r="AQ41" s="42"/>
      <c r="AR41" s="43"/>
      <c r="AT41" s="58">
        <f t="shared" si="0"/>
        <v>0</v>
      </c>
      <c r="AU41" s="59">
        <f t="shared" si="1"/>
        <v>0</v>
      </c>
      <c r="AV41" s="59">
        <f t="shared" si="2"/>
        <v>0</v>
      </c>
      <c r="AW41" s="59">
        <f t="shared" si="3"/>
        <v>0</v>
      </c>
      <c r="AX41" s="59">
        <f t="shared" si="4"/>
        <v>0</v>
      </c>
      <c r="AY41" s="60">
        <f t="shared" si="5"/>
        <v>0</v>
      </c>
      <c r="BA41" s="40"/>
      <c r="BB41" s="41"/>
      <c r="BC41" s="41"/>
      <c r="BD41" s="41"/>
      <c r="BE41" s="42"/>
      <c r="BF41" s="43"/>
      <c r="BG41" s="44"/>
      <c r="BH41" s="39"/>
      <c r="BI41" s="44"/>
      <c r="BJ41" s="40"/>
      <c r="BK41" s="41"/>
      <c r="BL41" s="41"/>
      <c r="BM41" s="41"/>
      <c r="BN41" s="42"/>
      <c r="BO41" s="43"/>
      <c r="BP41" s="44"/>
      <c r="BQ41" s="49"/>
      <c r="BR41" s="50"/>
      <c r="BS41" s="51"/>
      <c r="BT41" s="51"/>
      <c r="BU41" s="51"/>
      <c r="BV41" s="52"/>
      <c r="BW41" s="53"/>
    </row>
    <row r="42" spans="1:75" ht="18" customHeight="1">
      <c r="A42" s="39"/>
      <c r="B42" s="39"/>
      <c r="C42" s="39"/>
      <c r="D42" s="39"/>
      <c r="E42" s="57"/>
      <c r="F42" s="57"/>
      <c r="G42" s="40"/>
      <c r="H42" s="41"/>
      <c r="I42" s="41"/>
      <c r="J42" s="41"/>
      <c r="K42" s="42"/>
      <c r="L42" s="43"/>
      <c r="M42" s="44"/>
      <c r="N42" s="40"/>
      <c r="O42" s="41"/>
      <c r="P42" s="41"/>
      <c r="Q42" s="41"/>
      <c r="R42" s="42"/>
      <c r="S42" s="43"/>
      <c r="T42" s="45"/>
      <c r="U42" s="41"/>
      <c r="V42" s="41"/>
      <c r="W42" s="41"/>
      <c r="X42" s="42"/>
      <c r="Y42" s="43"/>
      <c r="Z42" s="44"/>
      <c r="AA42" s="40"/>
      <c r="AB42" s="41"/>
      <c r="AC42" s="41"/>
      <c r="AD42" s="41"/>
      <c r="AE42" s="42"/>
      <c r="AF42" s="43"/>
      <c r="AG42" s="45"/>
      <c r="AH42" s="41"/>
      <c r="AI42" s="41"/>
      <c r="AJ42" s="41"/>
      <c r="AK42" s="42"/>
      <c r="AL42" s="42"/>
      <c r="AM42" s="40"/>
      <c r="AN42" s="41"/>
      <c r="AO42" s="41"/>
      <c r="AP42" s="41"/>
      <c r="AQ42" s="42"/>
      <c r="AR42" s="43"/>
      <c r="AT42" s="58">
        <f t="shared" si="0"/>
        <v>0</v>
      </c>
      <c r="AU42" s="59">
        <f t="shared" si="1"/>
        <v>0</v>
      </c>
      <c r="AV42" s="59">
        <f t="shared" si="2"/>
        <v>0</v>
      </c>
      <c r="AW42" s="59">
        <f t="shared" si="3"/>
        <v>0</v>
      </c>
      <c r="AX42" s="59">
        <f t="shared" si="4"/>
        <v>0</v>
      </c>
      <c r="AY42" s="60">
        <f t="shared" si="5"/>
        <v>0</v>
      </c>
      <c r="BA42" s="40"/>
      <c r="BB42" s="41"/>
      <c r="BC42" s="41"/>
      <c r="BD42" s="41"/>
      <c r="BE42" s="42"/>
      <c r="BF42" s="43"/>
      <c r="BG42" s="44"/>
      <c r="BH42" s="39"/>
      <c r="BI42" s="44"/>
      <c r="BJ42" s="40"/>
      <c r="BK42" s="41"/>
      <c r="BL42" s="41"/>
      <c r="BM42" s="41"/>
      <c r="BN42" s="42"/>
      <c r="BO42" s="43"/>
      <c r="BP42" s="44"/>
      <c r="BQ42" s="49"/>
      <c r="BR42" s="50"/>
      <c r="BS42" s="51"/>
      <c r="BT42" s="51"/>
      <c r="BU42" s="51"/>
      <c r="BV42" s="52"/>
      <c r="BW42" s="53"/>
    </row>
    <row r="43" spans="1:75" ht="18" customHeight="1">
      <c r="A43" s="39"/>
      <c r="B43" s="39"/>
      <c r="C43" s="39"/>
      <c r="D43" s="39"/>
      <c r="E43" s="57"/>
      <c r="F43" s="57"/>
      <c r="G43" s="40"/>
      <c r="H43" s="41"/>
      <c r="I43" s="41"/>
      <c r="J43" s="41"/>
      <c r="K43" s="42"/>
      <c r="L43" s="43"/>
      <c r="M43" s="44"/>
      <c r="N43" s="40"/>
      <c r="O43" s="41"/>
      <c r="P43" s="41"/>
      <c r="Q43" s="41"/>
      <c r="R43" s="42"/>
      <c r="S43" s="43"/>
      <c r="T43" s="45"/>
      <c r="U43" s="41"/>
      <c r="V43" s="41"/>
      <c r="W43" s="41"/>
      <c r="X43" s="42"/>
      <c r="Y43" s="43"/>
      <c r="Z43" s="44"/>
      <c r="AA43" s="40"/>
      <c r="AB43" s="41"/>
      <c r="AC43" s="41"/>
      <c r="AD43" s="41"/>
      <c r="AE43" s="42"/>
      <c r="AF43" s="43"/>
      <c r="AG43" s="45"/>
      <c r="AH43" s="41"/>
      <c r="AI43" s="41"/>
      <c r="AJ43" s="41"/>
      <c r="AK43" s="42"/>
      <c r="AL43" s="42"/>
      <c r="AM43" s="40"/>
      <c r="AN43" s="41"/>
      <c r="AO43" s="41"/>
      <c r="AP43" s="41"/>
      <c r="AQ43" s="42"/>
      <c r="AR43" s="43"/>
      <c r="AT43" s="58">
        <f t="shared" si="0"/>
        <v>0</v>
      </c>
      <c r="AU43" s="59">
        <f t="shared" si="1"/>
        <v>0</v>
      </c>
      <c r="AV43" s="59">
        <f t="shared" si="2"/>
        <v>0</v>
      </c>
      <c r="AW43" s="59">
        <f t="shared" si="3"/>
        <v>0</v>
      </c>
      <c r="AX43" s="59">
        <f t="shared" si="4"/>
        <v>0</v>
      </c>
      <c r="AY43" s="60">
        <f t="shared" si="5"/>
        <v>0</v>
      </c>
      <c r="BA43" s="40"/>
      <c r="BB43" s="41"/>
      <c r="BC43" s="41"/>
      <c r="BD43" s="41"/>
      <c r="BE43" s="42"/>
      <c r="BF43" s="43"/>
      <c r="BG43" s="44"/>
      <c r="BH43" s="39"/>
      <c r="BI43" s="44"/>
      <c r="BJ43" s="40"/>
      <c r="BK43" s="41"/>
      <c r="BL43" s="41"/>
      <c r="BM43" s="41"/>
      <c r="BN43" s="42"/>
      <c r="BO43" s="43"/>
      <c r="BP43" s="44"/>
      <c r="BQ43" s="49"/>
      <c r="BR43" s="50"/>
      <c r="BS43" s="51"/>
      <c r="BT43" s="51"/>
      <c r="BU43" s="51"/>
      <c r="BV43" s="52"/>
      <c r="BW43" s="53"/>
    </row>
    <row r="44" spans="1:75" ht="18" customHeight="1">
      <c r="A44" s="39"/>
      <c r="B44" s="39"/>
      <c r="C44" s="39"/>
      <c r="D44" s="39"/>
      <c r="E44" s="57"/>
      <c r="F44" s="57"/>
      <c r="G44" s="40"/>
      <c r="H44" s="41"/>
      <c r="I44" s="41"/>
      <c r="J44" s="41"/>
      <c r="K44" s="42"/>
      <c r="L44" s="43"/>
      <c r="M44" s="44"/>
      <c r="N44" s="40"/>
      <c r="O44" s="41"/>
      <c r="P44" s="41"/>
      <c r="Q44" s="41"/>
      <c r="R44" s="42"/>
      <c r="S44" s="43"/>
      <c r="T44" s="45"/>
      <c r="U44" s="41"/>
      <c r="V44" s="41"/>
      <c r="W44" s="41"/>
      <c r="X44" s="42"/>
      <c r="Y44" s="43"/>
      <c r="Z44" s="44"/>
      <c r="AA44" s="40"/>
      <c r="AB44" s="41"/>
      <c r="AC44" s="41"/>
      <c r="AD44" s="41"/>
      <c r="AE44" s="42"/>
      <c r="AF44" s="43"/>
      <c r="AG44" s="45"/>
      <c r="AH44" s="41"/>
      <c r="AI44" s="41"/>
      <c r="AJ44" s="41"/>
      <c r="AK44" s="42"/>
      <c r="AL44" s="42"/>
      <c r="AM44" s="40"/>
      <c r="AN44" s="41"/>
      <c r="AO44" s="41"/>
      <c r="AP44" s="41"/>
      <c r="AQ44" s="42"/>
      <c r="AR44" s="43"/>
      <c r="AT44" s="58">
        <f t="shared" si="0"/>
        <v>0</v>
      </c>
      <c r="AU44" s="59">
        <f t="shared" si="1"/>
        <v>0</v>
      </c>
      <c r="AV44" s="59">
        <f t="shared" si="2"/>
        <v>0</v>
      </c>
      <c r="AW44" s="59">
        <f t="shared" si="3"/>
        <v>0</v>
      </c>
      <c r="AX44" s="59">
        <f t="shared" si="4"/>
        <v>0</v>
      </c>
      <c r="AY44" s="60">
        <f t="shared" si="5"/>
        <v>0</v>
      </c>
      <c r="BA44" s="40"/>
      <c r="BB44" s="41"/>
      <c r="BC44" s="41"/>
      <c r="BD44" s="41"/>
      <c r="BE44" s="42"/>
      <c r="BF44" s="43"/>
      <c r="BG44" s="44"/>
      <c r="BH44" s="39"/>
      <c r="BI44" s="44"/>
      <c r="BJ44" s="40"/>
      <c r="BK44" s="41"/>
      <c r="BL44" s="41"/>
      <c r="BM44" s="41"/>
      <c r="BN44" s="42"/>
      <c r="BO44" s="43"/>
      <c r="BP44" s="44"/>
      <c r="BQ44" s="49"/>
      <c r="BR44" s="50"/>
      <c r="BS44" s="51"/>
      <c r="BT44" s="51"/>
      <c r="BU44" s="51"/>
      <c r="BV44" s="52"/>
      <c r="BW44" s="53"/>
    </row>
    <row r="45" spans="1:75" ht="18" customHeight="1">
      <c r="A45" s="39"/>
      <c r="B45" s="39"/>
      <c r="C45" s="39"/>
      <c r="D45" s="39"/>
      <c r="E45" s="57"/>
      <c r="F45" s="57"/>
      <c r="G45" s="40"/>
      <c r="H45" s="41"/>
      <c r="I45" s="41"/>
      <c r="J45" s="41"/>
      <c r="K45" s="42"/>
      <c r="L45" s="43"/>
      <c r="M45" s="44"/>
      <c r="N45" s="40"/>
      <c r="O45" s="41"/>
      <c r="P45" s="41"/>
      <c r="Q45" s="41"/>
      <c r="R45" s="42"/>
      <c r="S45" s="43"/>
      <c r="T45" s="45"/>
      <c r="U45" s="41"/>
      <c r="V45" s="41"/>
      <c r="W45" s="41"/>
      <c r="X45" s="42"/>
      <c r="Y45" s="43"/>
      <c r="Z45" s="44"/>
      <c r="AA45" s="40"/>
      <c r="AB45" s="41"/>
      <c r="AC45" s="41"/>
      <c r="AD45" s="41"/>
      <c r="AE45" s="42"/>
      <c r="AF45" s="43"/>
      <c r="AG45" s="45"/>
      <c r="AH45" s="41"/>
      <c r="AI45" s="41"/>
      <c r="AJ45" s="41"/>
      <c r="AK45" s="42"/>
      <c r="AL45" s="42"/>
      <c r="AM45" s="40"/>
      <c r="AN45" s="41"/>
      <c r="AO45" s="41"/>
      <c r="AP45" s="41"/>
      <c r="AQ45" s="42"/>
      <c r="AR45" s="43"/>
      <c r="AT45" s="58">
        <f t="shared" si="0"/>
        <v>0</v>
      </c>
      <c r="AU45" s="59">
        <f t="shared" si="1"/>
        <v>0</v>
      </c>
      <c r="AV45" s="59">
        <f t="shared" si="2"/>
        <v>0</v>
      </c>
      <c r="AW45" s="59">
        <f t="shared" si="3"/>
        <v>0</v>
      </c>
      <c r="AX45" s="59">
        <f t="shared" si="4"/>
        <v>0</v>
      </c>
      <c r="AY45" s="60">
        <f t="shared" si="5"/>
        <v>0</v>
      </c>
      <c r="BA45" s="40"/>
      <c r="BB45" s="41"/>
      <c r="BC45" s="41"/>
      <c r="BD45" s="41"/>
      <c r="BE45" s="42"/>
      <c r="BF45" s="43"/>
      <c r="BG45" s="44"/>
      <c r="BH45" s="39"/>
      <c r="BI45" s="44"/>
      <c r="BJ45" s="40"/>
      <c r="BK45" s="41"/>
      <c r="BL45" s="41"/>
      <c r="BM45" s="41"/>
      <c r="BN45" s="42"/>
      <c r="BO45" s="43"/>
      <c r="BP45" s="44"/>
      <c r="BQ45" s="49"/>
      <c r="BR45" s="50"/>
      <c r="BS45" s="51"/>
      <c r="BT45" s="51"/>
      <c r="BU45" s="51"/>
      <c r="BV45" s="52"/>
      <c r="BW45" s="53"/>
    </row>
    <row r="46" spans="1:75" ht="18" customHeight="1">
      <c r="A46" s="39"/>
      <c r="B46" s="39"/>
      <c r="C46" s="39"/>
      <c r="D46" s="39"/>
      <c r="E46" s="57"/>
      <c r="F46" s="57"/>
      <c r="G46" s="40"/>
      <c r="H46" s="41"/>
      <c r="I46" s="41"/>
      <c r="J46" s="41"/>
      <c r="K46" s="42"/>
      <c r="L46" s="43"/>
      <c r="M46" s="44"/>
      <c r="N46" s="40"/>
      <c r="O46" s="41"/>
      <c r="P46" s="41"/>
      <c r="Q46" s="41"/>
      <c r="R46" s="42"/>
      <c r="S46" s="43"/>
      <c r="T46" s="45"/>
      <c r="U46" s="41"/>
      <c r="V46" s="41"/>
      <c r="W46" s="41"/>
      <c r="X46" s="42"/>
      <c r="Y46" s="43"/>
      <c r="Z46" s="44"/>
      <c r="AA46" s="40"/>
      <c r="AB46" s="41"/>
      <c r="AC46" s="41"/>
      <c r="AD46" s="41"/>
      <c r="AE46" s="42"/>
      <c r="AF46" s="43"/>
      <c r="AG46" s="45"/>
      <c r="AH46" s="41"/>
      <c r="AI46" s="41"/>
      <c r="AJ46" s="41"/>
      <c r="AK46" s="42"/>
      <c r="AL46" s="42"/>
      <c r="AM46" s="40"/>
      <c r="AN46" s="41"/>
      <c r="AO46" s="41"/>
      <c r="AP46" s="41"/>
      <c r="AQ46" s="42"/>
      <c r="AR46" s="43"/>
      <c r="AT46" s="58">
        <f t="shared" si="0"/>
        <v>0</v>
      </c>
      <c r="AU46" s="59">
        <f t="shared" si="1"/>
        <v>0</v>
      </c>
      <c r="AV46" s="59">
        <f t="shared" si="2"/>
        <v>0</v>
      </c>
      <c r="AW46" s="59">
        <f t="shared" si="3"/>
        <v>0</v>
      </c>
      <c r="AX46" s="59">
        <f t="shared" si="4"/>
        <v>0</v>
      </c>
      <c r="AY46" s="60">
        <f t="shared" si="5"/>
        <v>0</v>
      </c>
      <c r="BA46" s="40"/>
      <c r="BB46" s="41"/>
      <c r="BC46" s="41"/>
      <c r="BD46" s="41"/>
      <c r="BE46" s="42"/>
      <c r="BF46" s="43"/>
      <c r="BG46" s="44"/>
      <c r="BH46" s="39"/>
      <c r="BI46" s="44"/>
      <c r="BJ46" s="40"/>
      <c r="BK46" s="41"/>
      <c r="BL46" s="41"/>
      <c r="BM46" s="41"/>
      <c r="BN46" s="42"/>
      <c r="BO46" s="43"/>
      <c r="BP46" s="44"/>
      <c r="BQ46" s="49"/>
      <c r="BR46" s="50"/>
      <c r="BS46" s="51"/>
      <c r="BT46" s="51"/>
      <c r="BU46" s="51"/>
      <c r="BV46" s="52"/>
      <c r="BW46" s="53"/>
    </row>
    <row r="47" spans="1:75" ht="18" customHeight="1">
      <c r="A47" s="39"/>
      <c r="B47" s="39"/>
      <c r="C47" s="39"/>
      <c r="D47" s="39"/>
      <c r="E47" s="57"/>
      <c r="F47" s="57"/>
      <c r="G47" s="40"/>
      <c r="H47" s="41"/>
      <c r="I47" s="41"/>
      <c r="J47" s="41"/>
      <c r="K47" s="42"/>
      <c r="L47" s="43"/>
      <c r="M47" s="44"/>
      <c r="N47" s="40"/>
      <c r="O47" s="41"/>
      <c r="P47" s="41"/>
      <c r="Q47" s="41"/>
      <c r="R47" s="42"/>
      <c r="S47" s="43"/>
      <c r="T47" s="45"/>
      <c r="U47" s="41"/>
      <c r="V47" s="41"/>
      <c r="W47" s="41"/>
      <c r="X47" s="42"/>
      <c r="Y47" s="43"/>
      <c r="Z47" s="44"/>
      <c r="AA47" s="40"/>
      <c r="AB47" s="41"/>
      <c r="AC47" s="41"/>
      <c r="AD47" s="41"/>
      <c r="AE47" s="42"/>
      <c r="AF47" s="43"/>
      <c r="AG47" s="45"/>
      <c r="AH47" s="41"/>
      <c r="AI47" s="41"/>
      <c r="AJ47" s="41"/>
      <c r="AK47" s="42"/>
      <c r="AL47" s="42"/>
      <c r="AM47" s="40"/>
      <c r="AN47" s="41"/>
      <c r="AO47" s="41"/>
      <c r="AP47" s="41"/>
      <c r="AQ47" s="42"/>
      <c r="AR47" s="43"/>
      <c r="AT47" s="58">
        <f t="shared" si="0"/>
        <v>0</v>
      </c>
      <c r="AU47" s="59">
        <f t="shared" si="1"/>
        <v>0</v>
      </c>
      <c r="AV47" s="59">
        <f t="shared" si="2"/>
        <v>0</v>
      </c>
      <c r="AW47" s="59">
        <f t="shared" si="3"/>
        <v>0</v>
      </c>
      <c r="AX47" s="59">
        <f t="shared" si="4"/>
        <v>0</v>
      </c>
      <c r="AY47" s="60">
        <f t="shared" si="5"/>
        <v>0</v>
      </c>
      <c r="BA47" s="40"/>
      <c r="BB47" s="41"/>
      <c r="BC47" s="41"/>
      <c r="BD47" s="41"/>
      <c r="BE47" s="42"/>
      <c r="BF47" s="43"/>
      <c r="BG47" s="44"/>
      <c r="BH47" s="39"/>
      <c r="BI47" s="44"/>
      <c r="BJ47" s="40"/>
      <c r="BK47" s="41"/>
      <c r="BL47" s="41"/>
      <c r="BM47" s="41"/>
      <c r="BN47" s="42"/>
      <c r="BO47" s="43"/>
      <c r="BP47" s="44"/>
      <c r="BQ47" s="49"/>
      <c r="BR47" s="50"/>
      <c r="BS47" s="51"/>
      <c r="BT47" s="51"/>
      <c r="BU47" s="51"/>
      <c r="BV47" s="52"/>
      <c r="BW47" s="53"/>
    </row>
    <row r="48" spans="1:75" ht="18" customHeight="1">
      <c r="A48" s="39"/>
      <c r="B48" s="39"/>
      <c r="C48" s="39"/>
      <c r="D48" s="39"/>
      <c r="E48" s="57"/>
      <c r="F48" s="57"/>
      <c r="G48" s="40"/>
      <c r="H48" s="41"/>
      <c r="I48" s="41"/>
      <c r="J48" s="41"/>
      <c r="K48" s="42"/>
      <c r="L48" s="43"/>
      <c r="M48" s="44"/>
      <c r="N48" s="40"/>
      <c r="O48" s="41"/>
      <c r="P48" s="41"/>
      <c r="Q48" s="41"/>
      <c r="R48" s="42"/>
      <c r="S48" s="43"/>
      <c r="T48" s="45"/>
      <c r="U48" s="41"/>
      <c r="V48" s="41"/>
      <c r="W48" s="41"/>
      <c r="X48" s="42"/>
      <c r="Y48" s="43"/>
      <c r="Z48" s="44"/>
      <c r="AA48" s="40"/>
      <c r="AB48" s="41"/>
      <c r="AC48" s="41"/>
      <c r="AD48" s="41"/>
      <c r="AE48" s="42"/>
      <c r="AF48" s="43"/>
      <c r="AG48" s="45"/>
      <c r="AH48" s="41"/>
      <c r="AI48" s="41"/>
      <c r="AJ48" s="41"/>
      <c r="AK48" s="42"/>
      <c r="AL48" s="42"/>
      <c r="AM48" s="40"/>
      <c r="AN48" s="41"/>
      <c r="AO48" s="41"/>
      <c r="AP48" s="41"/>
      <c r="AQ48" s="42"/>
      <c r="AR48" s="43"/>
      <c r="AT48" s="58">
        <f t="shared" si="0"/>
        <v>0</v>
      </c>
      <c r="AU48" s="59">
        <f t="shared" si="1"/>
        <v>0</v>
      </c>
      <c r="AV48" s="59">
        <f t="shared" si="2"/>
        <v>0</v>
      </c>
      <c r="AW48" s="59">
        <f t="shared" si="3"/>
        <v>0</v>
      </c>
      <c r="AX48" s="59">
        <f t="shared" si="4"/>
        <v>0</v>
      </c>
      <c r="AY48" s="60">
        <f t="shared" si="5"/>
        <v>0</v>
      </c>
      <c r="BA48" s="40"/>
      <c r="BB48" s="41"/>
      <c r="BC48" s="41"/>
      <c r="BD48" s="41"/>
      <c r="BE48" s="42"/>
      <c r="BF48" s="43"/>
      <c r="BG48" s="44"/>
      <c r="BH48" s="39"/>
      <c r="BI48" s="44"/>
      <c r="BJ48" s="40"/>
      <c r="BK48" s="41"/>
      <c r="BL48" s="41"/>
      <c r="BM48" s="41"/>
      <c r="BN48" s="42"/>
      <c r="BO48" s="43"/>
      <c r="BP48" s="44"/>
      <c r="BQ48" s="49"/>
      <c r="BR48" s="50"/>
      <c r="BS48" s="51"/>
      <c r="BT48" s="51"/>
      <c r="BU48" s="51"/>
      <c r="BV48" s="52"/>
      <c r="BW48" s="53"/>
    </row>
    <row r="49" spans="1:75" ht="18" customHeight="1">
      <c r="A49" s="39"/>
      <c r="B49" s="39"/>
      <c r="C49" s="39"/>
      <c r="D49" s="39"/>
      <c r="E49" s="57"/>
      <c r="F49" s="57"/>
      <c r="G49" s="40"/>
      <c r="H49" s="41"/>
      <c r="I49" s="41"/>
      <c r="J49" s="41"/>
      <c r="K49" s="42"/>
      <c r="L49" s="43"/>
      <c r="M49" s="44"/>
      <c r="N49" s="40"/>
      <c r="O49" s="41"/>
      <c r="P49" s="41"/>
      <c r="Q49" s="41"/>
      <c r="R49" s="42"/>
      <c r="S49" s="43"/>
      <c r="T49" s="45"/>
      <c r="U49" s="41"/>
      <c r="V49" s="41"/>
      <c r="W49" s="41"/>
      <c r="X49" s="42"/>
      <c r="Y49" s="43"/>
      <c r="Z49" s="44"/>
      <c r="AA49" s="40"/>
      <c r="AB49" s="41"/>
      <c r="AC49" s="41"/>
      <c r="AD49" s="41"/>
      <c r="AE49" s="42"/>
      <c r="AF49" s="43"/>
      <c r="AG49" s="45"/>
      <c r="AH49" s="41"/>
      <c r="AI49" s="41"/>
      <c r="AJ49" s="41"/>
      <c r="AK49" s="42"/>
      <c r="AL49" s="42"/>
      <c r="AM49" s="40"/>
      <c r="AN49" s="41"/>
      <c r="AO49" s="41"/>
      <c r="AP49" s="41"/>
      <c r="AQ49" s="42"/>
      <c r="AR49" s="43"/>
      <c r="AT49" s="58">
        <f t="shared" si="0"/>
        <v>0</v>
      </c>
      <c r="AU49" s="59">
        <f t="shared" si="1"/>
        <v>0</v>
      </c>
      <c r="AV49" s="59">
        <f t="shared" si="2"/>
        <v>0</v>
      </c>
      <c r="AW49" s="59">
        <f t="shared" si="3"/>
        <v>0</v>
      </c>
      <c r="AX49" s="59">
        <f t="shared" si="4"/>
        <v>0</v>
      </c>
      <c r="AY49" s="60">
        <f t="shared" si="5"/>
        <v>0</v>
      </c>
      <c r="BA49" s="40"/>
      <c r="BB49" s="41"/>
      <c r="BC49" s="41"/>
      <c r="BD49" s="41"/>
      <c r="BE49" s="42"/>
      <c r="BF49" s="43"/>
      <c r="BG49" s="44"/>
      <c r="BH49" s="39"/>
      <c r="BI49" s="44"/>
      <c r="BJ49" s="40"/>
      <c r="BK49" s="41"/>
      <c r="BL49" s="41"/>
      <c r="BM49" s="41"/>
      <c r="BN49" s="42"/>
      <c r="BO49" s="43"/>
      <c r="BP49" s="44"/>
      <c r="BQ49" s="49"/>
      <c r="BR49" s="50"/>
      <c r="BS49" s="51"/>
      <c r="BT49" s="51"/>
      <c r="BU49" s="51"/>
      <c r="BV49" s="52"/>
      <c r="BW49" s="53"/>
    </row>
    <row r="50" spans="1:75" ht="18" customHeight="1">
      <c r="A50" s="39"/>
      <c r="B50" s="39"/>
      <c r="C50" s="39"/>
      <c r="D50" s="39"/>
      <c r="E50" s="57"/>
      <c r="F50" s="57"/>
      <c r="G50" s="40"/>
      <c r="H50" s="41"/>
      <c r="I50" s="41"/>
      <c r="J50" s="41"/>
      <c r="K50" s="42"/>
      <c r="L50" s="43"/>
      <c r="M50" s="44"/>
      <c r="N50" s="40"/>
      <c r="O50" s="41"/>
      <c r="P50" s="41"/>
      <c r="Q50" s="41"/>
      <c r="R50" s="42"/>
      <c r="S50" s="43"/>
      <c r="T50" s="45"/>
      <c r="U50" s="41"/>
      <c r="V50" s="41"/>
      <c r="W50" s="41"/>
      <c r="X50" s="42"/>
      <c r="Y50" s="43"/>
      <c r="Z50" s="44"/>
      <c r="AA50" s="40"/>
      <c r="AB50" s="41"/>
      <c r="AC50" s="41"/>
      <c r="AD50" s="41"/>
      <c r="AE50" s="42"/>
      <c r="AF50" s="43"/>
      <c r="AG50" s="45"/>
      <c r="AH50" s="41"/>
      <c r="AI50" s="41"/>
      <c r="AJ50" s="41"/>
      <c r="AK50" s="42"/>
      <c r="AL50" s="42"/>
      <c r="AM50" s="40"/>
      <c r="AN50" s="41"/>
      <c r="AO50" s="41"/>
      <c r="AP50" s="41"/>
      <c r="AQ50" s="42"/>
      <c r="AR50" s="43"/>
      <c r="AT50" s="58">
        <f t="shared" si="0"/>
        <v>0</v>
      </c>
      <c r="AU50" s="59">
        <f t="shared" si="1"/>
        <v>0</v>
      </c>
      <c r="AV50" s="59">
        <f t="shared" si="2"/>
        <v>0</v>
      </c>
      <c r="AW50" s="59">
        <f t="shared" si="3"/>
        <v>0</v>
      </c>
      <c r="AX50" s="59">
        <f t="shared" si="4"/>
        <v>0</v>
      </c>
      <c r="AY50" s="60">
        <f t="shared" si="5"/>
        <v>0</v>
      </c>
      <c r="BA50" s="40"/>
      <c r="BB50" s="41"/>
      <c r="BC50" s="41"/>
      <c r="BD50" s="41"/>
      <c r="BE50" s="42"/>
      <c r="BF50" s="43"/>
      <c r="BG50" s="44"/>
      <c r="BH50" s="39"/>
      <c r="BI50" s="44"/>
      <c r="BJ50" s="40"/>
      <c r="BK50" s="41"/>
      <c r="BL50" s="41"/>
      <c r="BM50" s="41"/>
      <c r="BN50" s="42"/>
      <c r="BO50" s="43"/>
      <c r="BP50" s="44"/>
      <c r="BQ50" s="49"/>
      <c r="BR50" s="50"/>
      <c r="BS50" s="51"/>
      <c r="BT50" s="51"/>
      <c r="BU50" s="51"/>
      <c r="BV50" s="52"/>
      <c r="BW50" s="53"/>
    </row>
  </sheetData>
  <sheetProtection selectLockedCells="1" selectUnlockedCells="1"/>
  <mergeCells count="22">
    <mergeCell ref="H5:AP5"/>
    <mergeCell ref="G8:BF9"/>
    <mergeCell ref="BH8:BW9"/>
    <mergeCell ref="A10:A12"/>
    <mergeCell ref="B10:B12"/>
    <mergeCell ref="C10:C12"/>
    <mergeCell ref="D10:D12"/>
    <mergeCell ref="E10:E12"/>
    <mergeCell ref="F10:F12"/>
    <mergeCell ref="G10:L11"/>
    <mergeCell ref="N10:Y10"/>
    <mergeCell ref="AA10:AR10"/>
    <mergeCell ref="AT10:AY11"/>
    <mergeCell ref="BA10:BF11"/>
    <mergeCell ref="BH10:BH12"/>
    <mergeCell ref="BJ10:BO11"/>
    <mergeCell ref="BQ10:BW11"/>
    <mergeCell ref="N11:S11"/>
    <mergeCell ref="T11:Y11"/>
    <mergeCell ref="AA11:AF11"/>
    <mergeCell ref="AG11:AL11"/>
    <mergeCell ref="AM11:AR11"/>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2"/>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AJ50"/>
  <sheetViews>
    <sheetView showGridLines="0" workbookViewId="0" topLeftCell="D30">
      <selection activeCell="AF12" sqref="AF12"/>
    </sheetView>
  </sheetViews>
  <sheetFormatPr defaultColWidth="9.140625" defaultRowHeight="12.75"/>
  <cols>
    <col min="1" max="1" width="15.00390625" style="61" customWidth="1"/>
    <col min="2" max="2" width="6.7109375" style="61" customWidth="1"/>
    <col min="3" max="3" width="4.8515625" style="61" customWidth="1"/>
    <col min="4" max="4" width="12.28125" style="61" customWidth="1"/>
    <col min="5" max="8" width="4.00390625" style="61" customWidth="1"/>
    <col min="9" max="9" width="1.28515625" style="61" customWidth="1"/>
    <col min="10" max="17" width="3.57421875" style="61" customWidth="1"/>
    <col min="18" max="18" width="1.28515625" style="61" customWidth="1"/>
    <col min="19" max="30" width="4.00390625" style="61" customWidth="1"/>
    <col min="31" max="31" width="1.28515625" style="61" customWidth="1"/>
    <col min="32" max="35" width="4.00390625" style="61" customWidth="1"/>
    <col min="36" max="36" width="3.57421875" style="61" customWidth="1"/>
    <col min="37" max="16384" width="9.140625" style="61" customWidth="1"/>
  </cols>
  <sheetData>
    <row r="1" spans="1:12" s="3" customFormat="1" ht="18" customHeight="1">
      <c r="A1" s="4" t="s">
        <v>40</v>
      </c>
      <c r="B1" s="4"/>
      <c r="C1" s="4"/>
      <c r="D1" s="4"/>
      <c r="E1" s="4"/>
      <c r="F1" s="4"/>
      <c r="G1" s="4"/>
      <c r="H1" s="4"/>
      <c r="I1" s="4"/>
      <c r="J1" s="4"/>
      <c r="K1" s="4"/>
      <c r="L1" s="4"/>
    </row>
    <row r="2" spans="1:12" s="3" customFormat="1" ht="12.75">
      <c r="A2" s="4"/>
      <c r="B2" s="4"/>
      <c r="C2" s="4"/>
      <c r="D2" s="4"/>
      <c r="E2" s="4"/>
      <c r="F2" s="4"/>
      <c r="G2" s="4"/>
      <c r="H2" s="4"/>
      <c r="I2" s="4"/>
      <c r="J2" s="4"/>
      <c r="K2" s="4"/>
      <c r="L2" s="4"/>
    </row>
    <row r="3" spans="1:27" s="3" customFormat="1" ht="15" customHeight="1">
      <c r="A3" s="62" t="s">
        <v>1</v>
      </c>
      <c r="B3" s="62"/>
      <c r="C3" s="62"/>
      <c r="D3" s="62"/>
      <c r="E3" s="62"/>
      <c r="F3" s="62"/>
      <c r="G3" s="63"/>
      <c r="H3" s="63"/>
      <c r="I3" s="63"/>
      <c r="J3" s="63"/>
      <c r="K3" s="63"/>
      <c r="L3" s="63"/>
      <c r="M3" s="64"/>
      <c r="N3" s="64"/>
      <c r="O3" s="64"/>
      <c r="P3" s="64"/>
      <c r="Q3" s="64"/>
      <c r="R3" s="64"/>
      <c r="S3" s="64"/>
      <c r="T3" s="64"/>
      <c r="U3" s="64"/>
      <c r="V3" s="64"/>
      <c r="W3" s="64"/>
      <c r="X3" s="64"/>
      <c r="Y3" s="64"/>
      <c r="Z3" s="64"/>
      <c r="AA3" s="64"/>
    </row>
    <row r="4" spans="1:27" s="3" customFormat="1" ht="15" customHeight="1">
      <c r="A4" s="62" t="s">
        <v>2</v>
      </c>
      <c r="B4" s="62"/>
      <c r="C4" s="62"/>
      <c r="D4" s="62"/>
      <c r="E4" s="62"/>
      <c r="F4" s="62"/>
      <c r="G4" s="63"/>
      <c r="H4" s="63"/>
      <c r="I4" s="63"/>
      <c r="J4" s="63"/>
      <c r="K4" s="63"/>
      <c r="L4" s="63"/>
      <c r="M4" s="64"/>
      <c r="N4" s="64"/>
      <c r="O4" s="64"/>
      <c r="P4" s="64"/>
      <c r="Q4" s="64"/>
      <c r="R4" s="64"/>
      <c r="S4" s="64"/>
      <c r="T4" s="64"/>
      <c r="U4" s="64"/>
      <c r="V4" s="64"/>
      <c r="W4" s="64"/>
      <c r="X4" s="64"/>
      <c r="Y4" s="64"/>
      <c r="Z4" s="64"/>
      <c r="AA4" s="64"/>
    </row>
    <row r="5" spans="1:27" s="3" customFormat="1" ht="15" customHeight="1">
      <c r="A5" s="62" t="s">
        <v>3</v>
      </c>
      <c r="B5" s="62"/>
      <c r="C5" s="62"/>
      <c r="D5" s="62"/>
      <c r="E5" s="62"/>
      <c r="F5" s="62"/>
      <c r="G5" s="63"/>
      <c r="H5" s="63"/>
      <c r="I5" s="63"/>
      <c r="J5" s="63"/>
      <c r="K5" s="63"/>
      <c r="L5" s="63"/>
      <c r="M5" s="64"/>
      <c r="N5" s="64"/>
      <c r="O5" s="64"/>
      <c r="P5" s="64"/>
      <c r="Q5" s="64"/>
      <c r="R5" s="64"/>
      <c r="S5" s="64"/>
      <c r="T5" s="64"/>
      <c r="U5" s="64"/>
      <c r="V5" s="64"/>
      <c r="W5" s="64"/>
      <c r="X5" s="64"/>
      <c r="Y5" s="64"/>
      <c r="Z5" s="64"/>
      <c r="AA5" s="64"/>
    </row>
    <row r="6" spans="1:27" s="3" customFormat="1" ht="15" customHeight="1">
      <c r="A6" s="62" t="s">
        <v>4</v>
      </c>
      <c r="B6" s="62"/>
      <c r="C6" s="62"/>
      <c r="D6" s="62"/>
      <c r="E6" s="62"/>
      <c r="F6" s="62"/>
      <c r="G6" s="63"/>
      <c r="H6" s="63"/>
      <c r="I6" s="63"/>
      <c r="J6" s="63"/>
      <c r="K6" s="63"/>
      <c r="L6" s="63"/>
      <c r="M6" s="64"/>
      <c r="N6" s="64"/>
      <c r="O6" s="64"/>
      <c r="P6" s="64"/>
      <c r="Q6" s="64"/>
      <c r="R6" s="64"/>
      <c r="S6" s="64"/>
      <c r="T6" s="64"/>
      <c r="U6" s="64"/>
      <c r="V6" s="64"/>
      <c r="W6" s="64"/>
      <c r="X6" s="64"/>
      <c r="Y6" s="64"/>
      <c r="Z6" s="64"/>
      <c r="AA6" s="64"/>
    </row>
    <row r="7" spans="1:12" s="3" customFormat="1" ht="12.75">
      <c r="A7" s="4"/>
      <c r="B7" s="4"/>
      <c r="C7" s="4"/>
      <c r="D7" s="4"/>
      <c r="E7" s="4"/>
      <c r="F7" s="4"/>
      <c r="G7" s="4"/>
      <c r="H7" s="4"/>
      <c r="I7" s="4"/>
      <c r="J7" s="4"/>
      <c r="K7" s="4"/>
      <c r="L7" s="4"/>
    </row>
    <row r="8" spans="5:36" s="8" customFormat="1" ht="21" customHeight="1">
      <c r="E8" s="65" t="s">
        <v>41</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16"/>
    </row>
    <row r="9" spans="1:36" s="8" customFormat="1" ht="27" customHeight="1">
      <c r="A9" s="11" t="s">
        <v>7</v>
      </c>
      <c r="B9" s="11" t="s">
        <v>8</v>
      </c>
      <c r="C9" s="12" t="s">
        <v>9</v>
      </c>
      <c r="D9" s="13" t="s">
        <v>10</v>
      </c>
      <c r="E9" s="23" t="s">
        <v>42</v>
      </c>
      <c r="F9" s="23"/>
      <c r="G9" s="23"/>
      <c r="H9" s="23"/>
      <c r="I9" s="66"/>
      <c r="J9" s="17" t="s">
        <v>12</v>
      </c>
      <c r="K9" s="17"/>
      <c r="L9" s="17"/>
      <c r="M9" s="17"/>
      <c r="N9" s="17"/>
      <c r="O9" s="17"/>
      <c r="P9" s="17"/>
      <c r="Q9" s="17"/>
      <c r="R9" s="16"/>
      <c r="S9" s="17" t="s">
        <v>13</v>
      </c>
      <c r="T9" s="17"/>
      <c r="U9" s="17"/>
      <c r="V9" s="17"/>
      <c r="W9" s="17"/>
      <c r="X9" s="17"/>
      <c r="Y9" s="17"/>
      <c r="Z9" s="17"/>
      <c r="AA9" s="17"/>
      <c r="AB9" s="17"/>
      <c r="AC9" s="17"/>
      <c r="AD9" s="17"/>
      <c r="AE9" s="16"/>
      <c r="AF9" s="67" t="s">
        <v>14</v>
      </c>
      <c r="AG9" s="67"/>
      <c r="AH9" s="67"/>
      <c r="AI9" s="67"/>
      <c r="AJ9" s="16"/>
    </row>
    <row r="10" spans="1:35" s="16" customFormat="1" ht="36.75" customHeight="1">
      <c r="A10" s="11"/>
      <c r="B10" s="11"/>
      <c r="C10" s="12"/>
      <c r="D10" s="13"/>
      <c r="E10" s="23"/>
      <c r="F10" s="23"/>
      <c r="G10" s="23"/>
      <c r="H10" s="23"/>
      <c r="I10" s="66"/>
      <c r="J10" s="68" t="s">
        <v>19</v>
      </c>
      <c r="K10" s="68"/>
      <c r="L10" s="68"/>
      <c r="M10" s="68"/>
      <c r="N10" s="65" t="s">
        <v>20</v>
      </c>
      <c r="O10" s="65"/>
      <c r="P10" s="65"/>
      <c r="Q10" s="65"/>
      <c r="S10" s="68" t="s">
        <v>21</v>
      </c>
      <c r="T10" s="68"/>
      <c r="U10" s="68"/>
      <c r="V10" s="68"/>
      <c r="W10" s="68" t="s">
        <v>22</v>
      </c>
      <c r="X10" s="68"/>
      <c r="Y10" s="68"/>
      <c r="Z10" s="68"/>
      <c r="AA10" s="68" t="s">
        <v>23</v>
      </c>
      <c r="AB10" s="68"/>
      <c r="AC10" s="68"/>
      <c r="AD10" s="68"/>
      <c r="AF10" s="67"/>
      <c r="AG10" s="67"/>
      <c r="AH10" s="67"/>
      <c r="AI10" s="67"/>
    </row>
    <row r="11" spans="1:35" s="30" customFormat="1" ht="68.25" customHeight="1">
      <c r="A11" s="11"/>
      <c r="B11" s="11"/>
      <c r="C11" s="12"/>
      <c r="D11" s="13"/>
      <c r="E11" s="27" t="s">
        <v>43</v>
      </c>
      <c r="F11" s="28" t="s">
        <v>44</v>
      </c>
      <c r="G11" s="28" t="s">
        <v>45</v>
      </c>
      <c r="H11" s="29" t="s">
        <v>46</v>
      </c>
      <c r="J11" s="27" t="s">
        <v>43</v>
      </c>
      <c r="K11" s="28" t="s">
        <v>44</v>
      </c>
      <c r="L11" s="28" t="s">
        <v>45</v>
      </c>
      <c r="M11" s="29" t="s">
        <v>46</v>
      </c>
      <c r="N11" s="27" t="s">
        <v>43</v>
      </c>
      <c r="O11" s="28" t="s">
        <v>44</v>
      </c>
      <c r="P11" s="28" t="s">
        <v>45</v>
      </c>
      <c r="Q11" s="29" t="s">
        <v>46</v>
      </c>
      <c r="S11" s="27" t="s">
        <v>43</v>
      </c>
      <c r="T11" s="28" t="s">
        <v>44</v>
      </c>
      <c r="U11" s="28" t="s">
        <v>45</v>
      </c>
      <c r="V11" s="29" t="s">
        <v>46</v>
      </c>
      <c r="W11" s="27" t="s">
        <v>43</v>
      </c>
      <c r="X11" s="28" t="s">
        <v>44</v>
      </c>
      <c r="Y11" s="28" t="s">
        <v>45</v>
      </c>
      <c r="Z11" s="29" t="s">
        <v>46</v>
      </c>
      <c r="AA11" s="27" t="s">
        <v>43</v>
      </c>
      <c r="AB11" s="28" t="s">
        <v>44</v>
      </c>
      <c r="AC11" s="28" t="s">
        <v>45</v>
      </c>
      <c r="AD11" s="29" t="s">
        <v>46</v>
      </c>
      <c r="AF11" s="33" t="s">
        <v>43</v>
      </c>
      <c r="AG11" s="34" t="s">
        <v>44</v>
      </c>
      <c r="AH11" s="34" t="s">
        <v>45</v>
      </c>
      <c r="AI11" s="35" t="s">
        <v>46</v>
      </c>
    </row>
    <row r="12" spans="1:35" s="1" customFormat="1" ht="18" customHeight="1">
      <c r="A12" s="39"/>
      <c r="B12" s="39"/>
      <c r="C12" s="39"/>
      <c r="D12" s="39"/>
      <c r="E12" s="39"/>
      <c r="F12" s="39"/>
      <c r="G12" s="39"/>
      <c r="H12" s="39"/>
      <c r="I12" s="69"/>
      <c r="J12" s="39"/>
      <c r="K12" s="39"/>
      <c r="L12" s="39"/>
      <c r="M12" s="39"/>
      <c r="N12" s="39"/>
      <c r="O12" s="39"/>
      <c r="P12" s="39"/>
      <c r="Q12" s="39"/>
      <c r="R12" s="69"/>
      <c r="S12" s="39"/>
      <c r="T12" s="39"/>
      <c r="U12" s="39"/>
      <c r="V12" s="39"/>
      <c r="W12" s="39"/>
      <c r="X12" s="39"/>
      <c r="Y12" s="39"/>
      <c r="Z12" s="39"/>
      <c r="AA12" s="39"/>
      <c r="AB12" s="39"/>
      <c r="AC12" s="39"/>
      <c r="AD12" s="39"/>
      <c r="AE12" s="70"/>
      <c r="AF12" s="71">
        <f aca="true" t="shared" si="0" ref="AF12:AF50">(E12+J12+N12)-(S12+W12+AA12)</f>
        <v>0</v>
      </c>
      <c r="AG12" s="71">
        <f aca="true" t="shared" si="1" ref="AG12:AG50">(F12+K12+O12)-(T12+X12+AB12)</f>
        <v>0</v>
      </c>
      <c r="AH12" s="71">
        <f aca="true" t="shared" si="2" ref="AH12:AH50">(G12+L12+P12)-(U12+Y12+AC12)</f>
        <v>0</v>
      </c>
      <c r="AI12" s="71">
        <f aca="true" t="shared" si="3" ref="AI12:AI50">(H12+M12+Q12)-(V12+Z12+AD12)</f>
        <v>0</v>
      </c>
    </row>
    <row r="13" spans="1:35" s="1" customFormat="1" ht="18" customHeight="1">
      <c r="A13" s="39"/>
      <c r="B13" s="39"/>
      <c r="C13" s="39"/>
      <c r="D13" s="39"/>
      <c r="E13" s="39"/>
      <c r="F13" s="39"/>
      <c r="G13" s="39"/>
      <c r="H13" s="39"/>
      <c r="I13" s="69"/>
      <c r="J13" s="39"/>
      <c r="K13" s="39"/>
      <c r="L13" s="39"/>
      <c r="M13" s="39"/>
      <c r="N13" s="39"/>
      <c r="O13" s="39"/>
      <c r="P13" s="39"/>
      <c r="Q13" s="39"/>
      <c r="R13" s="69"/>
      <c r="S13" s="39"/>
      <c r="T13" s="39"/>
      <c r="U13" s="39"/>
      <c r="V13" s="39"/>
      <c r="W13" s="39"/>
      <c r="X13" s="39"/>
      <c r="Y13" s="39"/>
      <c r="Z13" s="39"/>
      <c r="AA13" s="39"/>
      <c r="AB13" s="39"/>
      <c r="AC13" s="39"/>
      <c r="AD13" s="39"/>
      <c r="AE13" s="70"/>
      <c r="AF13" s="71">
        <f t="shared" si="0"/>
        <v>0</v>
      </c>
      <c r="AG13" s="71">
        <f t="shared" si="1"/>
        <v>0</v>
      </c>
      <c r="AH13" s="71">
        <f t="shared" si="2"/>
        <v>0</v>
      </c>
      <c r="AI13" s="71">
        <f t="shared" si="3"/>
        <v>0</v>
      </c>
    </row>
    <row r="14" spans="1:35" s="1" customFormat="1" ht="18" customHeight="1">
      <c r="A14" s="39"/>
      <c r="B14" s="39"/>
      <c r="C14" s="39"/>
      <c r="D14" s="39"/>
      <c r="E14" s="39"/>
      <c r="F14" s="39"/>
      <c r="G14" s="39"/>
      <c r="H14" s="39"/>
      <c r="I14" s="69"/>
      <c r="J14" s="39"/>
      <c r="K14" s="39"/>
      <c r="L14" s="39"/>
      <c r="M14" s="39"/>
      <c r="N14" s="39"/>
      <c r="O14" s="39"/>
      <c r="P14" s="39"/>
      <c r="Q14" s="39"/>
      <c r="R14" s="69"/>
      <c r="S14" s="39"/>
      <c r="T14" s="39"/>
      <c r="U14" s="39"/>
      <c r="V14" s="39"/>
      <c r="W14" s="39"/>
      <c r="X14" s="39"/>
      <c r="Y14" s="39"/>
      <c r="Z14" s="39"/>
      <c r="AA14" s="39"/>
      <c r="AB14" s="39"/>
      <c r="AC14" s="39"/>
      <c r="AD14" s="39"/>
      <c r="AE14" s="70"/>
      <c r="AF14" s="71">
        <f t="shared" si="0"/>
        <v>0</v>
      </c>
      <c r="AG14" s="71">
        <f t="shared" si="1"/>
        <v>0</v>
      </c>
      <c r="AH14" s="71">
        <f t="shared" si="2"/>
        <v>0</v>
      </c>
      <c r="AI14" s="71">
        <f t="shared" si="3"/>
        <v>0</v>
      </c>
    </row>
    <row r="15" spans="1:35" s="1" customFormat="1" ht="18" customHeight="1">
      <c r="A15" s="39"/>
      <c r="B15" s="39"/>
      <c r="C15" s="39"/>
      <c r="D15" s="39"/>
      <c r="E15" s="39"/>
      <c r="F15" s="39"/>
      <c r="G15" s="39"/>
      <c r="H15" s="39"/>
      <c r="I15" s="69"/>
      <c r="J15" s="39"/>
      <c r="K15" s="39"/>
      <c r="L15" s="39"/>
      <c r="M15" s="39"/>
      <c r="N15" s="39"/>
      <c r="O15" s="39"/>
      <c r="P15" s="39"/>
      <c r="Q15" s="39"/>
      <c r="R15" s="69"/>
      <c r="S15" s="39"/>
      <c r="T15" s="39"/>
      <c r="U15" s="39"/>
      <c r="V15" s="39"/>
      <c r="W15" s="39"/>
      <c r="X15" s="39"/>
      <c r="Y15" s="39"/>
      <c r="Z15" s="39"/>
      <c r="AA15" s="39"/>
      <c r="AB15" s="39"/>
      <c r="AC15" s="39"/>
      <c r="AD15" s="39"/>
      <c r="AE15" s="70"/>
      <c r="AF15" s="71">
        <f t="shared" si="0"/>
        <v>0</v>
      </c>
      <c r="AG15" s="71">
        <f t="shared" si="1"/>
        <v>0</v>
      </c>
      <c r="AH15" s="71">
        <f t="shared" si="2"/>
        <v>0</v>
      </c>
      <c r="AI15" s="71">
        <f t="shared" si="3"/>
        <v>0</v>
      </c>
    </row>
    <row r="16" spans="1:35" s="1" customFormat="1" ht="18" customHeight="1">
      <c r="A16" s="39"/>
      <c r="B16" s="39"/>
      <c r="C16" s="39"/>
      <c r="D16" s="39"/>
      <c r="E16" s="39"/>
      <c r="F16" s="39"/>
      <c r="G16" s="39"/>
      <c r="H16" s="39"/>
      <c r="I16" s="69"/>
      <c r="J16" s="39"/>
      <c r="K16" s="39"/>
      <c r="L16" s="39"/>
      <c r="M16" s="39"/>
      <c r="N16" s="39"/>
      <c r="O16" s="39"/>
      <c r="P16" s="39"/>
      <c r="Q16" s="39"/>
      <c r="R16" s="69"/>
      <c r="S16" s="39"/>
      <c r="T16" s="39"/>
      <c r="U16" s="39"/>
      <c r="V16" s="39"/>
      <c r="W16" s="39"/>
      <c r="X16" s="39"/>
      <c r="Y16" s="39"/>
      <c r="Z16" s="39"/>
      <c r="AA16" s="39"/>
      <c r="AB16" s="39"/>
      <c r="AC16" s="39"/>
      <c r="AD16" s="39"/>
      <c r="AE16" s="70"/>
      <c r="AF16" s="71">
        <f t="shared" si="0"/>
        <v>0</v>
      </c>
      <c r="AG16" s="71">
        <f t="shared" si="1"/>
        <v>0</v>
      </c>
      <c r="AH16" s="71">
        <f t="shared" si="2"/>
        <v>0</v>
      </c>
      <c r="AI16" s="71">
        <f t="shared" si="3"/>
        <v>0</v>
      </c>
    </row>
    <row r="17" spans="1:35" s="1" customFormat="1" ht="18" customHeight="1">
      <c r="A17" s="39"/>
      <c r="B17" s="39"/>
      <c r="C17" s="39"/>
      <c r="D17" s="39"/>
      <c r="E17" s="39"/>
      <c r="F17" s="39"/>
      <c r="G17" s="39"/>
      <c r="H17" s="39"/>
      <c r="I17" s="69"/>
      <c r="J17" s="39"/>
      <c r="K17" s="39"/>
      <c r="L17" s="39"/>
      <c r="M17" s="39"/>
      <c r="N17" s="39"/>
      <c r="O17" s="39"/>
      <c r="P17" s="39"/>
      <c r="Q17" s="39"/>
      <c r="R17" s="69"/>
      <c r="S17" s="39"/>
      <c r="T17" s="39"/>
      <c r="U17" s="39"/>
      <c r="V17" s="39"/>
      <c r="W17" s="39"/>
      <c r="X17" s="39"/>
      <c r="Y17" s="39"/>
      <c r="Z17" s="39"/>
      <c r="AA17" s="39"/>
      <c r="AB17" s="39"/>
      <c r="AC17" s="39"/>
      <c r="AD17" s="39"/>
      <c r="AE17" s="70"/>
      <c r="AF17" s="71">
        <f t="shared" si="0"/>
        <v>0</v>
      </c>
      <c r="AG17" s="71">
        <f t="shared" si="1"/>
        <v>0</v>
      </c>
      <c r="AH17" s="71">
        <f t="shared" si="2"/>
        <v>0</v>
      </c>
      <c r="AI17" s="71">
        <f t="shared" si="3"/>
        <v>0</v>
      </c>
    </row>
    <row r="18" spans="1:35" s="1" customFormat="1" ht="18" customHeight="1">
      <c r="A18" s="39"/>
      <c r="B18" s="39"/>
      <c r="C18" s="39"/>
      <c r="D18" s="39"/>
      <c r="E18" s="39"/>
      <c r="F18" s="39"/>
      <c r="G18" s="39"/>
      <c r="H18" s="39"/>
      <c r="I18" s="69"/>
      <c r="J18" s="39"/>
      <c r="K18" s="39"/>
      <c r="L18" s="39"/>
      <c r="M18" s="39"/>
      <c r="N18" s="39"/>
      <c r="O18" s="39"/>
      <c r="P18" s="39"/>
      <c r="Q18" s="39"/>
      <c r="R18" s="69"/>
      <c r="S18" s="39"/>
      <c r="T18" s="39"/>
      <c r="U18" s="39"/>
      <c r="V18" s="39"/>
      <c r="W18" s="39"/>
      <c r="X18" s="39"/>
      <c r="Y18" s="39"/>
      <c r="Z18" s="39"/>
      <c r="AA18" s="39"/>
      <c r="AB18" s="39"/>
      <c r="AC18" s="39"/>
      <c r="AD18" s="39"/>
      <c r="AE18" s="70"/>
      <c r="AF18" s="71">
        <f t="shared" si="0"/>
        <v>0</v>
      </c>
      <c r="AG18" s="71">
        <f t="shared" si="1"/>
        <v>0</v>
      </c>
      <c r="AH18" s="71">
        <f t="shared" si="2"/>
        <v>0</v>
      </c>
      <c r="AI18" s="71">
        <f t="shared" si="3"/>
        <v>0</v>
      </c>
    </row>
    <row r="19" spans="1:35" s="1" customFormat="1" ht="18" customHeight="1">
      <c r="A19" s="39"/>
      <c r="B19" s="39"/>
      <c r="C19" s="39"/>
      <c r="D19" s="39"/>
      <c r="E19" s="39"/>
      <c r="F19" s="39"/>
      <c r="G19" s="39"/>
      <c r="H19" s="39"/>
      <c r="I19" s="69"/>
      <c r="J19" s="39"/>
      <c r="K19" s="39"/>
      <c r="L19" s="39"/>
      <c r="M19" s="39"/>
      <c r="N19" s="39"/>
      <c r="O19" s="39"/>
      <c r="P19" s="39"/>
      <c r="Q19" s="39"/>
      <c r="R19" s="69"/>
      <c r="S19" s="39"/>
      <c r="T19" s="39"/>
      <c r="U19" s="39"/>
      <c r="V19" s="39"/>
      <c r="W19" s="39"/>
      <c r="X19" s="39"/>
      <c r="Y19" s="39"/>
      <c r="Z19" s="39"/>
      <c r="AA19" s="39"/>
      <c r="AB19" s="39"/>
      <c r="AC19" s="39"/>
      <c r="AD19" s="39"/>
      <c r="AE19" s="70"/>
      <c r="AF19" s="71">
        <f t="shared" si="0"/>
        <v>0</v>
      </c>
      <c r="AG19" s="71">
        <f t="shared" si="1"/>
        <v>0</v>
      </c>
      <c r="AH19" s="71">
        <f t="shared" si="2"/>
        <v>0</v>
      </c>
      <c r="AI19" s="71">
        <f t="shared" si="3"/>
        <v>0</v>
      </c>
    </row>
    <row r="20" spans="1:35" s="1" customFormat="1" ht="18" customHeight="1">
      <c r="A20" s="39"/>
      <c r="B20" s="39"/>
      <c r="C20" s="39"/>
      <c r="D20" s="39"/>
      <c r="E20" s="39"/>
      <c r="F20" s="39"/>
      <c r="G20" s="39"/>
      <c r="H20" s="39"/>
      <c r="I20" s="69"/>
      <c r="J20" s="39"/>
      <c r="K20" s="39"/>
      <c r="L20" s="39"/>
      <c r="M20" s="39"/>
      <c r="N20" s="39"/>
      <c r="O20" s="39"/>
      <c r="P20" s="39"/>
      <c r="Q20" s="39"/>
      <c r="R20" s="69"/>
      <c r="S20" s="39"/>
      <c r="T20" s="39"/>
      <c r="U20" s="39"/>
      <c r="V20" s="39"/>
      <c r="W20" s="39"/>
      <c r="X20" s="39"/>
      <c r="Y20" s="39"/>
      <c r="Z20" s="39"/>
      <c r="AA20" s="39"/>
      <c r="AB20" s="39"/>
      <c r="AC20" s="39"/>
      <c r="AD20" s="39"/>
      <c r="AE20" s="70"/>
      <c r="AF20" s="71">
        <f t="shared" si="0"/>
        <v>0</v>
      </c>
      <c r="AG20" s="71">
        <f t="shared" si="1"/>
        <v>0</v>
      </c>
      <c r="AH20" s="71">
        <f t="shared" si="2"/>
        <v>0</v>
      </c>
      <c r="AI20" s="71">
        <f t="shared" si="3"/>
        <v>0</v>
      </c>
    </row>
    <row r="21" spans="1:35" s="1" customFormat="1" ht="18" customHeight="1">
      <c r="A21" s="39"/>
      <c r="B21" s="39"/>
      <c r="C21" s="39"/>
      <c r="D21" s="39"/>
      <c r="E21" s="39"/>
      <c r="F21" s="39"/>
      <c r="G21" s="39"/>
      <c r="H21" s="39"/>
      <c r="I21" s="69"/>
      <c r="J21" s="39"/>
      <c r="K21" s="39"/>
      <c r="L21" s="39"/>
      <c r="M21" s="39"/>
      <c r="N21" s="39"/>
      <c r="O21" s="39"/>
      <c r="P21" s="39"/>
      <c r="Q21" s="39"/>
      <c r="R21" s="69"/>
      <c r="S21" s="39"/>
      <c r="T21" s="39"/>
      <c r="U21" s="39"/>
      <c r="V21" s="39"/>
      <c r="W21" s="39"/>
      <c r="X21" s="39"/>
      <c r="Y21" s="39"/>
      <c r="Z21" s="39"/>
      <c r="AA21" s="39"/>
      <c r="AB21" s="39"/>
      <c r="AC21" s="39"/>
      <c r="AD21" s="39"/>
      <c r="AE21" s="70"/>
      <c r="AF21" s="71">
        <f t="shared" si="0"/>
        <v>0</v>
      </c>
      <c r="AG21" s="71">
        <f t="shared" si="1"/>
        <v>0</v>
      </c>
      <c r="AH21" s="71">
        <f t="shared" si="2"/>
        <v>0</v>
      </c>
      <c r="AI21" s="71">
        <f t="shared" si="3"/>
        <v>0</v>
      </c>
    </row>
    <row r="22" spans="1:35" s="1" customFormat="1" ht="18" customHeight="1">
      <c r="A22" s="39"/>
      <c r="B22" s="39"/>
      <c r="C22" s="39"/>
      <c r="D22" s="39"/>
      <c r="E22" s="39"/>
      <c r="F22" s="39"/>
      <c r="G22" s="39"/>
      <c r="H22" s="39"/>
      <c r="I22" s="69"/>
      <c r="J22" s="39"/>
      <c r="K22" s="39"/>
      <c r="L22" s="39"/>
      <c r="M22" s="39"/>
      <c r="N22" s="39"/>
      <c r="O22" s="39"/>
      <c r="P22" s="39"/>
      <c r="Q22" s="39"/>
      <c r="R22" s="69"/>
      <c r="S22" s="39"/>
      <c r="T22" s="39"/>
      <c r="U22" s="39"/>
      <c r="V22" s="39"/>
      <c r="W22" s="39"/>
      <c r="X22" s="39"/>
      <c r="Y22" s="39"/>
      <c r="Z22" s="39"/>
      <c r="AA22" s="39"/>
      <c r="AB22" s="39"/>
      <c r="AC22" s="39"/>
      <c r="AD22" s="39"/>
      <c r="AE22" s="70"/>
      <c r="AF22" s="71">
        <f t="shared" si="0"/>
        <v>0</v>
      </c>
      <c r="AG22" s="71">
        <f t="shared" si="1"/>
        <v>0</v>
      </c>
      <c r="AH22" s="71">
        <f t="shared" si="2"/>
        <v>0</v>
      </c>
      <c r="AI22" s="71">
        <f t="shared" si="3"/>
        <v>0</v>
      </c>
    </row>
    <row r="23" spans="1:35" s="1" customFormat="1" ht="18" customHeight="1">
      <c r="A23" s="39"/>
      <c r="B23" s="39"/>
      <c r="C23" s="39"/>
      <c r="D23" s="39"/>
      <c r="E23" s="39"/>
      <c r="F23" s="39"/>
      <c r="G23" s="39"/>
      <c r="H23" s="39"/>
      <c r="I23" s="69"/>
      <c r="J23" s="39"/>
      <c r="K23" s="39"/>
      <c r="L23" s="39"/>
      <c r="M23" s="39"/>
      <c r="N23" s="39"/>
      <c r="O23" s="39"/>
      <c r="P23" s="39"/>
      <c r="Q23" s="39"/>
      <c r="R23" s="69"/>
      <c r="S23" s="39"/>
      <c r="T23" s="39"/>
      <c r="U23" s="39"/>
      <c r="V23" s="39"/>
      <c r="W23" s="39"/>
      <c r="X23" s="39"/>
      <c r="Y23" s="39"/>
      <c r="Z23" s="39"/>
      <c r="AA23" s="39"/>
      <c r="AB23" s="39"/>
      <c r="AC23" s="39"/>
      <c r="AD23" s="39"/>
      <c r="AE23" s="70"/>
      <c r="AF23" s="71">
        <f t="shared" si="0"/>
        <v>0</v>
      </c>
      <c r="AG23" s="71">
        <f t="shared" si="1"/>
        <v>0</v>
      </c>
      <c r="AH23" s="71">
        <f t="shared" si="2"/>
        <v>0</v>
      </c>
      <c r="AI23" s="71">
        <f t="shared" si="3"/>
        <v>0</v>
      </c>
    </row>
    <row r="24" spans="1:35" s="1" customFormat="1" ht="18" customHeight="1">
      <c r="A24" s="39"/>
      <c r="B24" s="39"/>
      <c r="C24" s="39"/>
      <c r="D24" s="39"/>
      <c r="E24" s="39"/>
      <c r="F24" s="39"/>
      <c r="G24" s="39"/>
      <c r="H24" s="39"/>
      <c r="I24" s="69"/>
      <c r="J24" s="39"/>
      <c r="K24" s="39"/>
      <c r="L24" s="39"/>
      <c r="M24" s="39"/>
      <c r="N24" s="39"/>
      <c r="O24" s="39"/>
      <c r="P24" s="39"/>
      <c r="Q24" s="39"/>
      <c r="R24" s="69"/>
      <c r="S24" s="39"/>
      <c r="T24" s="39"/>
      <c r="U24" s="39"/>
      <c r="V24" s="39"/>
      <c r="W24" s="39"/>
      <c r="X24" s="39"/>
      <c r="Y24" s="39"/>
      <c r="Z24" s="39"/>
      <c r="AA24" s="39"/>
      <c r="AB24" s="39"/>
      <c r="AC24" s="39"/>
      <c r="AD24" s="39"/>
      <c r="AE24" s="70"/>
      <c r="AF24" s="71">
        <f t="shared" si="0"/>
        <v>0</v>
      </c>
      <c r="AG24" s="71">
        <f t="shared" si="1"/>
        <v>0</v>
      </c>
      <c r="AH24" s="71">
        <f t="shared" si="2"/>
        <v>0</v>
      </c>
      <c r="AI24" s="71">
        <f t="shared" si="3"/>
        <v>0</v>
      </c>
    </row>
    <row r="25" spans="1:35" s="1" customFormat="1" ht="18" customHeight="1">
      <c r="A25" s="39"/>
      <c r="B25" s="39"/>
      <c r="C25" s="39"/>
      <c r="D25" s="39"/>
      <c r="E25" s="39"/>
      <c r="F25" s="39"/>
      <c r="G25" s="39"/>
      <c r="H25" s="39"/>
      <c r="I25" s="69"/>
      <c r="J25" s="39"/>
      <c r="K25" s="39"/>
      <c r="L25" s="39"/>
      <c r="M25" s="39"/>
      <c r="N25" s="39"/>
      <c r="O25" s="39"/>
      <c r="P25" s="39"/>
      <c r="Q25" s="39"/>
      <c r="R25" s="69"/>
      <c r="S25" s="39"/>
      <c r="T25" s="39"/>
      <c r="U25" s="39"/>
      <c r="V25" s="39"/>
      <c r="W25" s="39"/>
      <c r="X25" s="39"/>
      <c r="Y25" s="39"/>
      <c r="Z25" s="39"/>
      <c r="AA25" s="39"/>
      <c r="AB25" s="39"/>
      <c r="AC25" s="39"/>
      <c r="AD25" s="39"/>
      <c r="AE25" s="70"/>
      <c r="AF25" s="71">
        <f t="shared" si="0"/>
        <v>0</v>
      </c>
      <c r="AG25" s="71">
        <f t="shared" si="1"/>
        <v>0</v>
      </c>
      <c r="AH25" s="71">
        <f t="shared" si="2"/>
        <v>0</v>
      </c>
      <c r="AI25" s="71">
        <f t="shared" si="3"/>
        <v>0</v>
      </c>
    </row>
    <row r="26" spans="1:35" s="1" customFormat="1" ht="18" customHeight="1">
      <c r="A26" s="39"/>
      <c r="B26" s="39"/>
      <c r="C26" s="39"/>
      <c r="D26" s="39"/>
      <c r="E26" s="39"/>
      <c r="F26" s="39"/>
      <c r="G26" s="39"/>
      <c r="H26" s="39"/>
      <c r="I26" s="69"/>
      <c r="J26" s="39"/>
      <c r="K26" s="39"/>
      <c r="L26" s="39"/>
      <c r="M26" s="39"/>
      <c r="N26" s="39"/>
      <c r="O26" s="39"/>
      <c r="P26" s="39"/>
      <c r="Q26" s="39"/>
      <c r="R26" s="69"/>
      <c r="S26" s="39"/>
      <c r="T26" s="39"/>
      <c r="U26" s="39"/>
      <c r="V26" s="39"/>
      <c r="W26" s="39"/>
      <c r="X26" s="39"/>
      <c r="Y26" s="39"/>
      <c r="Z26" s="39"/>
      <c r="AA26" s="39"/>
      <c r="AB26" s="39"/>
      <c r="AC26" s="39"/>
      <c r="AD26" s="39"/>
      <c r="AE26" s="70"/>
      <c r="AF26" s="71">
        <f t="shared" si="0"/>
        <v>0</v>
      </c>
      <c r="AG26" s="71">
        <f t="shared" si="1"/>
        <v>0</v>
      </c>
      <c r="AH26" s="71">
        <f t="shared" si="2"/>
        <v>0</v>
      </c>
      <c r="AI26" s="71">
        <f t="shared" si="3"/>
        <v>0</v>
      </c>
    </row>
    <row r="27" spans="1:35" s="1" customFormat="1" ht="18" customHeight="1">
      <c r="A27" s="39"/>
      <c r="B27" s="39"/>
      <c r="C27" s="39"/>
      <c r="D27" s="39"/>
      <c r="E27" s="39"/>
      <c r="F27" s="39"/>
      <c r="G27" s="39"/>
      <c r="H27" s="39"/>
      <c r="I27" s="69"/>
      <c r="J27" s="39"/>
      <c r="K27" s="39"/>
      <c r="L27" s="39"/>
      <c r="M27" s="39"/>
      <c r="N27" s="39"/>
      <c r="O27" s="39"/>
      <c r="P27" s="39"/>
      <c r="Q27" s="39"/>
      <c r="R27" s="69"/>
      <c r="S27" s="39"/>
      <c r="T27" s="39"/>
      <c r="U27" s="39"/>
      <c r="V27" s="39"/>
      <c r="W27" s="39"/>
      <c r="X27" s="39"/>
      <c r="Y27" s="39"/>
      <c r="Z27" s="39"/>
      <c r="AA27" s="39"/>
      <c r="AB27" s="39"/>
      <c r="AC27" s="39"/>
      <c r="AD27" s="39"/>
      <c r="AE27" s="70"/>
      <c r="AF27" s="71">
        <f t="shared" si="0"/>
        <v>0</v>
      </c>
      <c r="AG27" s="71">
        <f t="shared" si="1"/>
        <v>0</v>
      </c>
      <c r="AH27" s="71">
        <f t="shared" si="2"/>
        <v>0</v>
      </c>
      <c r="AI27" s="71">
        <f t="shared" si="3"/>
        <v>0</v>
      </c>
    </row>
    <row r="28" spans="1:35" s="1" customFormat="1" ht="18" customHeight="1">
      <c r="A28" s="39"/>
      <c r="B28" s="39"/>
      <c r="C28" s="39"/>
      <c r="D28" s="39"/>
      <c r="E28" s="39"/>
      <c r="F28" s="39"/>
      <c r="G28" s="39"/>
      <c r="H28" s="39"/>
      <c r="I28" s="69"/>
      <c r="J28" s="39"/>
      <c r="K28" s="39"/>
      <c r="L28" s="39"/>
      <c r="M28" s="39"/>
      <c r="N28" s="39"/>
      <c r="O28" s="39"/>
      <c r="P28" s="39"/>
      <c r="Q28" s="39"/>
      <c r="R28" s="69"/>
      <c r="S28" s="39"/>
      <c r="T28" s="39"/>
      <c r="U28" s="39"/>
      <c r="V28" s="39"/>
      <c r="W28" s="39"/>
      <c r="X28" s="39"/>
      <c r="Y28" s="39"/>
      <c r="Z28" s="39"/>
      <c r="AA28" s="39"/>
      <c r="AB28" s="39"/>
      <c r="AC28" s="39"/>
      <c r="AD28" s="39"/>
      <c r="AE28" s="70"/>
      <c r="AF28" s="71">
        <f t="shared" si="0"/>
        <v>0</v>
      </c>
      <c r="AG28" s="71">
        <f t="shared" si="1"/>
        <v>0</v>
      </c>
      <c r="AH28" s="71">
        <f t="shared" si="2"/>
        <v>0</v>
      </c>
      <c r="AI28" s="71">
        <f t="shared" si="3"/>
        <v>0</v>
      </c>
    </row>
    <row r="29" spans="1:35" s="1" customFormat="1" ht="18" customHeight="1">
      <c r="A29" s="39"/>
      <c r="B29" s="39"/>
      <c r="C29" s="39"/>
      <c r="D29" s="39"/>
      <c r="E29" s="39"/>
      <c r="F29" s="39"/>
      <c r="G29" s="39"/>
      <c r="H29" s="39"/>
      <c r="I29" s="69"/>
      <c r="J29" s="39"/>
      <c r="K29" s="39"/>
      <c r="L29" s="39"/>
      <c r="M29" s="39"/>
      <c r="N29" s="39"/>
      <c r="O29" s="39"/>
      <c r="P29" s="39"/>
      <c r="Q29" s="39"/>
      <c r="R29" s="69"/>
      <c r="S29" s="39"/>
      <c r="T29" s="39"/>
      <c r="U29" s="39"/>
      <c r="V29" s="39"/>
      <c r="W29" s="39"/>
      <c r="X29" s="39"/>
      <c r="Y29" s="39"/>
      <c r="Z29" s="39"/>
      <c r="AA29" s="39"/>
      <c r="AB29" s="39"/>
      <c r="AC29" s="39"/>
      <c r="AD29" s="39"/>
      <c r="AE29" s="70"/>
      <c r="AF29" s="71">
        <f t="shared" si="0"/>
        <v>0</v>
      </c>
      <c r="AG29" s="71">
        <f t="shared" si="1"/>
        <v>0</v>
      </c>
      <c r="AH29" s="71">
        <f t="shared" si="2"/>
        <v>0</v>
      </c>
      <c r="AI29" s="71">
        <f t="shared" si="3"/>
        <v>0</v>
      </c>
    </row>
    <row r="30" spans="1:35" s="1" customFormat="1" ht="18" customHeight="1">
      <c r="A30" s="39"/>
      <c r="B30" s="39"/>
      <c r="C30" s="39"/>
      <c r="D30" s="39"/>
      <c r="E30" s="39"/>
      <c r="F30" s="39"/>
      <c r="G30" s="39"/>
      <c r="H30" s="39"/>
      <c r="I30" s="69"/>
      <c r="J30" s="39"/>
      <c r="K30" s="39"/>
      <c r="L30" s="39"/>
      <c r="M30" s="39"/>
      <c r="N30" s="39"/>
      <c r="O30" s="39"/>
      <c r="P30" s="39"/>
      <c r="Q30" s="39"/>
      <c r="R30" s="69"/>
      <c r="S30" s="39"/>
      <c r="T30" s="39"/>
      <c r="U30" s="39"/>
      <c r="V30" s="39"/>
      <c r="W30" s="39"/>
      <c r="X30" s="39"/>
      <c r="Y30" s="39"/>
      <c r="Z30" s="39"/>
      <c r="AA30" s="39"/>
      <c r="AB30" s="39"/>
      <c r="AC30" s="39"/>
      <c r="AD30" s="39"/>
      <c r="AE30" s="70"/>
      <c r="AF30" s="71">
        <f t="shared" si="0"/>
        <v>0</v>
      </c>
      <c r="AG30" s="71">
        <f t="shared" si="1"/>
        <v>0</v>
      </c>
      <c r="AH30" s="71">
        <f t="shared" si="2"/>
        <v>0</v>
      </c>
      <c r="AI30" s="71">
        <f t="shared" si="3"/>
        <v>0</v>
      </c>
    </row>
    <row r="31" spans="1:35" s="1" customFormat="1" ht="18" customHeight="1">
      <c r="A31" s="39"/>
      <c r="B31" s="39"/>
      <c r="C31" s="39"/>
      <c r="D31" s="39"/>
      <c r="E31" s="39"/>
      <c r="F31" s="39"/>
      <c r="G31" s="39"/>
      <c r="H31" s="39"/>
      <c r="I31" s="69"/>
      <c r="J31" s="39"/>
      <c r="K31" s="39"/>
      <c r="L31" s="39"/>
      <c r="M31" s="39"/>
      <c r="N31" s="39"/>
      <c r="O31" s="39"/>
      <c r="P31" s="39"/>
      <c r="Q31" s="39"/>
      <c r="R31" s="69"/>
      <c r="S31" s="39"/>
      <c r="T31" s="39"/>
      <c r="U31" s="39"/>
      <c r="V31" s="39"/>
      <c r="W31" s="39"/>
      <c r="X31" s="39"/>
      <c r="Y31" s="39"/>
      <c r="Z31" s="39"/>
      <c r="AA31" s="39"/>
      <c r="AB31" s="39"/>
      <c r="AC31" s="39"/>
      <c r="AD31" s="39"/>
      <c r="AE31" s="70"/>
      <c r="AF31" s="71">
        <f t="shared" si="0"/>
        <v>0</v>
      </c>
      <c r="AG31" s="71">
        <f t="shared" si="1"/>
        <v>0</v>
      </c>
      <c r="AH31" s="71">
        <f t="shared" si="2"/>
        <v>0</v>
      </c>
      <c r="AI31" s="71">
        <f t="shared" si="3"/>
        <v>0</v>
      </c>
    </row>
    <row r="32" spans="1:35" s="1" customFormat="1" ht="18" customHeight="1">
      <c r="A32" s="39"/>
      <c r="B32" s="39"/>
      <c r="C32" s="39"/>
      <c r="D32" s="39"/>
      <c r="E32" s="39"/>
      <c r="F32" s="39"/>
      <c r="G32" s="39"/>
      <c r="H32" s="39"/>
      <c r="I32" s="69"/>
      <c r="J32" s="39"/>
      <c r="K32" s="39"/>
      <c r="L32" s="39"/>
      <c r="M32" s="39"/>
      <c r="N32" s="39"/>
      <c r="O32" s="39"/>
      <c r="P32" s="39"/>
      <c r="Q32" s="39"/>
      <c r="R32" s="69"/>
      <c r="S32" s="39"/>
      <c r="T32" s="39"/>
      <c r="U32" s="39"/>
      <c r="V32" s="39"/>
      <c r="W32" s="39"/>
      <c r="X32" s="39"/>
      <c r="Y32" s="39"/>
      <c r="Z32" s="39"/>
      <c r="AA32" s="39"/>
      <c r="AB32" s="39"/>
      <c r="AC32" s="39"/>
      <c r="AD32" s="39"/>
      <c r="AE32" s="70"/>
      <c r="AF32" s="71">
        <f t="shared" si="0"/>
        <v>0</v>
      </c>
      <c r="AG32" s="71">
        <f t="shared" si="1"/>
        <v>0</v>
      </c>
      <c r="AH32" s="71">
        <f t="shared" si="2"/>
        <v>0</v>
      </c>
      <c r="AI32" s="71">
        <f t="shared" si="3"/>
        <v>0</v>
      </c>
    </row>
    <row r="33" spans="1:35" s="1" customFormat="1" ht="18" customHeight="1">
      <c r="A33" s="39"/>
      <c r="B33" s="39"/>
      <c r="C33" s="39"/>
      <c r="D33" s="39"/>
      <c r="E33" s="39"/>
      <c r="F33" s="39"/>
      <c r="G33" s="39"/>
      <c r="H33" s="39"/>
      <c r="I33" s="69"/>
      <c r="J33" s="39"/>
      <c r="K33" s="39"/>
      <c r="L33" s="39"/>
      <c r="M33" s="39"/>
      <c r="N33" s="39"/>
      <c r="O33" s="39"/>
      <c r="P33" s="39"/>
      <c r="Q33" s="39"/>
      <c r="R33" s="69"/>
      <c r="S33" s="39"/>
      <c r="T33" s="39"/>
      <c r="U33" s="39"/>
      <c r="V33" s="39"/>
      <c r="W33" s="39"/>
      <c r="X33" s="39"/>
      <c r="Y33" s="39"/>
      <c r="Z33" s="39"/>
      <c r="AA33" s="39"/>
      <c r="AB33" s="39"/>
      <c r="AC33" s="39"/>
      <c r="AD33" s="39"/>
      <c r="AE33" s="70"/>
      <c r="AF33" s="71">
        <f t="shared" si="0"/>
        <v>0</v>
      </c>
      <c r="AG33" s="71">
        <f t="shared" si="1"/>
        <v>0</v>
      </c>
      <c r="AH33" s="71">
        <f t="shared" si="2"/>
        <v>0</v>
      </c>
      <c r="AI33" s="71">
        <f t="shared" si="3"/>
        <v>0</v>
      </c>
    </row>
    <row r="34" spans="1:35" s="1" customFormat="1" ht="18" customHeight="1">
      <c r="A34" s="39"/>
      <c r="B34" s="39"/>
      <c r="C34" s="39"/>
      <c r="D34" s="39"/>
      <c r="E34" s="39"/>
      <c r="F34" s="39"/>
      <c r="G34" s="39"/>
      <c r="H34" s="39"/>
      <c r="I34" s="69"/>
      <c r="J34" s="39"/>
      <c r="K34" s="39"/>
      <c r="L34" s="39"/>
      <c r="M34" s="39"/>
      <c r="N34" s="39"/>
      <c r="O34" s="39"/>
      <c r="P34" s="39"/>
      <c r="Q34" s="39"/>
      <c r="R34" s="69"/>
      <c r="S34" s="39"/>
      <c r="T34" s="39"/>
      <c r="U34" s="39"/>
      <c r="V34" s="39"/>
      <c r="W34" s="39"/>
      <c r="X34" s="39"/>
      <c r="Y34" s="39"/>
      <c r="Z34" s="39"/>
      <c r="AA34" s="39"/>
      <c r="AB34" s="39"/>
      <c r="AC34" s="39"/>
      <c r="AD34" s="39"/>
      <c r="AE34" s="70"/>
      <c r="AF34" s="71">
        <f t="shared" si="0"/>
        <v>0</v>
      </c>
      <c r="AG34" s="71">
        <f t="shared" si="1"/>
        <v>0</v>
      </c>
      <c r="AH34" s="71">
        <f t="shared" si="2"/>
        <v>0</v>
      </c>
      <c r="AI34" s="71">
        <f t="shared" si="3"/>
        <v>0</v>
      </c>
    </row>
    <row r="35" spans="1:35" s="1" customFormat="1" ht="18" customHeight="1">
      <c r="A35" s="39"/>
      <c r="B35" s="39"/>
      <c r="C35" s="39"/>
      <c r="D35" s="39"/>
      <c r="E35" s="39"/>
      <c r="F35" s="39"/>
      <c r="G35" s="39"/>
      <c r="H35" s="39"/>
      <c r="I35" s="69"/>
      <c r="J35" s="39"/>
      <c r="K35" s="39"/>
      <c r="L35" s="39"/>
      <c r="M35" s="39"/>
      <c r="N35" s="39"/>
      <c r="O35" s="39"/>
      <c r="P35" s="39"/>
      <c r="Q35" s="39"/>
      <c r="R35" s="69"/>
      <c r="S35" s="39"/>
      <c r="T35" s="39"/>
      <c r="U35" s="39"/>
      <c r="V35" s="39"/>
      <c r="W35" s="39"/>
      <c r="X35" s="39"/>
      <c r="Y35" s="39"/>
      <c r="Z35" s="39"/>
      <c r="AA35" s="39"/>
      <c r="AB35" s="39"/>
      <c r="AC35" s="39"/>
      <c r="AD35" s="39"/>
      <c r="AE35" s="70"/>
      <c r="AF35" s="71">
        <f t="shared" si="0"/>
        <v>0</v>
      </c>
      <c r="AG35" s="71">
        <f t="shared" si="1"/>
        <v>0</v>
      </c>
      <c r="AH35" s="71">
        <f t="shared" si="2"/>
        <v>0</v>
      </c>
      <c r="AI35" s="71">
        <f t="shared" si="3"/>
        <v>0</v>
      </c>
    </row>
    <row r="36" spans="1:35" s="1" customFormat="1" ht="18" customHeight="1">
      <c r="A36" s="39"/>
      <c r="B36" s="39"/>
      <c r="C36" s="39"/>
      <c r="D36" s="39"/>
      <c r="E36" s="39"/>
      <c r="F36" s="39"/>
      <c r="G36" s="39"/>
      <c r="H36" s="39"/>
      <c r="I36" s="69"/>
      <c r="J36" s="39"/>
      <c r="K36" s="39"/>
      <c r="L36" s="39"/>
      <c r="M36" s="39"/>
      <c r="N36" s="39"/>
      <c r="O36" s="39"/>
      <c r="P36" s="39"/>
      <c r="Q36" s="39"/>
      <c r="R36" s="69"/>
      <c r="S36" s="39"/>
      <c r="T36" s="39"/>
      <c r="U36" s="39"/>
      <c r="V36" s="39"/>
      <c r="W36" s="39"/>
      <c r="X36" s="39"/>
      <c r="Y36" s="39"/>
      <c r="Z36" s="39"/>
      <c r="AA36" s="39"/>
      <c r="AB36" s="39"/>
      <c r="AC36" s="39"/>
      <c r="AD36" s="39"/>
      <c r="AE36" s="70"/>
      <c r="AF36" s="71">
        <f t="shared" si="0"/>
        <v>0</v>
      </c>
      <c r="AG36" s="71">
        <f t="shared" si="1"/>
        <v>0</v>
      </c>
      <c r="AH36" s="71">
        <f t="shared" si="2"/>
        <v>0</v>
      </c>
      <c r="AI36" s="71">
        <f t="shared" si="3"/>
        <v>0</v>
      </c>
    </row>
    <row r="37" spans="1:35" s="1" customFormat="1" ht="18" customHeight="1">
      <c r="A37" s="39"/>
      <c r="B37" s="39"/>
      <c r="C37" s="39"/>
      <c r="D37" s="39"/>
      <c r="E37" s="39"/>
      <c r="F37" s="39"/>
      <c r="G37" s="39"/>
      <c r="H37" s="39"/>
      <c r="I37" s="69"/>
      <c r="J37" s="39"/>
      <c r="K37" s="39"/>
      <c r="L37" s="39"/>
      <c r="M37" s="39"/>
      <c r="N37" s="39"/>
      <c r="O37" s="39"/>
      <c r="P37" s="39"/>
      <c r="Q37" s="39"/>
      <c r="R37" s="69"/>
      <c r="S37" s="39"/>
      <c r="T37" s="39"/>
      <c r="U37" s="39"/>
      <c r="V37" s="39"/>
      <c r="W37" s="39"/>
      <c r="X37" s="39"/>
      <c r="Y37" s="39"/>
      <c r="Z37" s="39"/>
      <c r="AA37" s="39"/>
      <c r="AB37" s="39"/>
      <c r="AC37" s="39"/>
      <c r="AD37" s="39"/>
      <c r="AE37" s="70"/>
      <c r="AF37" s="71">
        <f t="shared" si="0"/>
        <v>0</v>
      </c>
      <c r="AG37" s="71">
        <f t="shared" si="1"/>
        <v>0</v>
      </c>
      <c r="AH37" s="71">
        <f t="shared" si="2"/>
        <v>0</v>
      </c>
      <c r="AI37" s="71">
        <f t="shared" si="3"/>
        <v>0</v>
      </c>
    </row>
    <row r="38" spans="1:35" s="1" customFormat="1" ht="18" customHeight="1">
      <c r="A38" s="39"/>
      <c r="B38" s="39"/>
      <c r="C38" s="39"/>
      <c r="D38" s="39"/>
      <c r="E38" s="39"/>
      <c r="F38" s="39"/>
      <c r="G38" s="39"/>
      <c r="H38" s="39"/>
      <c r="I38" s="69"/>
      <c r="J38" s="39"/>
      <c r="K38" s="39"/>
      <c r="L38" s="39"/>
      <c r="M38" s="39"/>
      <c r="N38" s="39"/>
      <c r="O38" s="39"/>
      <c r="P38" s="39"/>
      <c r="Q38" s="39"/>
      <c r="R38" s="69"/>
      <c r="S38" s="39"/>
      <c r="T38" s="39"/>
      <c r="U38" s="39"/>
      <c r="V38" s="39"/>
      <c r="W38" s="39"/>
      <c r="X38" s="39"/>
      <c r="Y38" s="39"/>
      <c r="Z38" s="39"/>
      <c r="AA38" s="39"/>
      <c r="AB38" s="39"/>
      <c r="AC38" s="39"/>
      <c r="AD38" s="39"/>
      <c r="AE38" s="70"/>
      <c r="AF38" s="71">
        <f t="shared" si="0"/>
        <v>0</v>
      </c>
      <c r="AG38" s="71">
        <f t="shared" si="1"/>
        <v>0</v>
      </c>
      <c r="AH38" s="71">
        <f t="shared" si="2"/>
        <v>0</v>
      </c>
      <c r="AI38" s="71">
        <f t="shared" si="3"/>
        <v>0</v>
      </c>
    </row>
    <row r="39" spans="1:35" s="1" customFormat="1" ht="18" customHeight="1">
      <c r="A39" s="39"/>
      <c r="B39" s="39"/>
      <c r="C39" s="39"/>
      <c r="D39" s="39"/>
      <c r="E39" s="39"/>
      <c r="F39" s="39"/>
      <c r="G39" s="39"/>
      <c r="H39" s="39"/>
      <c r="I39" s="69"/>
      <c r="J39" s="39"/>
      <c r="K39" s="39"/>
      <c r="L39" s="39"/>
      <c r="M39" s="39"/>
      <c r="N39" s="39"/>
      <c r="O39" s="39"/>
      <c r="P39" s="39"/>
      <c r="Q39" s="39"/>
      <c r="R39" s="69"/>
      <c r="S39" s="39"/>
      <c r="T39" s="39"/>
      <c r="U39" s="39"/>
      <c r="V39" s="39"/>
      <c r="W39" s="39"/>
      <c r="X39" s="39"/>
      <c r="Y39" s="39"/>
      <c r="Z39" s="39"/>
      <c r="AA39" s="39"/>
      <c r="AB39" s="39"/>
      <c r="AC39" s="39"/>
      <c r="AD39" s="39"/>
      <c r="AE39" s="70"/>
      <c r="AF39" s="71">
        <f t="shared" si="0"/>
        <v>0</v>
      </c>
      <c r="AG39" s="71">
        <f t="shared" si="1"/>
        <v>0</v>
      </c>
      <c r="AH39" s="71">
        <f t="shared" si="2"/>
        <v>0</v>
      </c>
      <c r="AI39" s="71">
        <f t="shared" si="3"/>
        <v>0</v>
      </c>
    </row>
    <row r="40" spans="1:35" s="1" customFormat="1" ht="18" customHeight="1">
      <c r="A40" s="39"/>
      <c r="B40" s="39"/>
      <c r="C40" s="39"/>
      <c r="D40" s="39"/>
      <c r="E40" s="39"/>
      <c r="F40" s="39"/>
      <c r="G40" s="39"/>
      <c r="H40" s="39"/>
      <c r="I40" s="69"/>
      <c r="J40" s="39"/>
      <c r="K40" s="39"/>
      <c r="L40" s="39"/>
      <c r="M40" s="39"/>
      <c r="N40" s="39"/>
      <c r="O40" s="39"/>
      <c r="P40" s="39"/>
      <c r="Q40" s="39"/>
      <c r="R40" s="69"/>
      <c r="S40" s="39"/>
      <c r="T40" s="39"/>
      <c r="U40" s="39"/>
      <c r="V40" s="39"/>
      <c r="W40" s="39"/>
      <c r="X40" s="39"/>
      <c r="Y40" s="39"/>
      <c r="Z40" s="39"/>
      <c r="AA40" s="39"/>
      <c r="AB40" s="39"/>
      <c r="AC40" s="39"/>
      <c r="AD40" s="39"/>
      <c r="AE40" s="70"/>
      <c r="AF40" s="71">
        <f t="shared" si="0"/>
        <v>0</v>
      </c>
      <c r="AG40" s="71">
        <f t="shared" si="1"/>
        <v>0</v>
      </c>
      <c r="AH40" s="71">
        <f t="shared" si="2"/>
        <v>0</v>
      </c>
      <c r="AI40" s="71">
        <f t="shared" si="3"/>
        <v>0</v>
      </c>
    </row>
    <row r="41" spans="1:35" s="1" customFormat="1" ht="18" customHeight="1">
      <c r="A41" s="39"/>
      <c r="B41" s="39"/>
      <c r="C41" s="39"/>
      <c r="D41" s="39"/>
      <c r="E41" s="39"/>
      <c r="F41" s="39"/>
      <c r="G41" s="39"/>
      <c r="H41" s="39"/>
      <c r="I41" s="69"/>
      <c r="J41" s="39"/>
      <c r="K41" s="39"/>
      <c r="L41" s="39"/>
      <c r="M41" s="39"/>
      <c r="N41" s="39"/>
      <c r="O41" s="39"/>
      <c r="P41" s="39"/>
      <c r="Q41" s="39"/>
      <c r="R41" s="69"/>
      <c r="S41" s="39"/>
      <c r="T41" s="39"/>
      <c r="U41" s="39"/>
      <c r="V41" s="39"/>
      <c r="W41" s="39"/>
      <c r="X41" s="39"/>
      <c r="Y41" s="39"/>
      <c r="Z41" s="39"/>
      <c r="AA41" s="39"/>
      <c r="AB41" s="39"/>
      <c r="AC41" s="39"/>
      <c r="AD41" s="39"/>
      <c r="AE41" s="70"/>
      <c r="AF41" s="71">
        <f t="shared" si="0"/>
        <v>0</v>
      </c>
      <c r="AG41" s="71">
        <f t="shared" si="1"/>
        <v>0</v>
      </c>
      <c r="AH41" s="71">
        <f t="shared" si="2"/>
        <v>0</v>
      </c>
      <c r="AI41" s="71">
        <f t="shared" si="3"/>
        <v>0</v>
      </c>
    </row>
    <row r="42" spans="1:35" s="1" customFormat="1" ht="18" customHeight="1">
      <c r="A42" s="39"/>
      <c r="B42" s="39"/>
      <c r="C42" s="39"/>
      <c r="D42" s="39"/>
      <c r="E42" s="39"/>
      <c r="F42" s="39"/>
      <c r="G42" s="39"/>
      <c r="H42" s="39"/>
      <c r="I42" s="69"/>
      <c r="J42" s="39"/>
      <c r="K42" s="39"/>
      <c r="L42" s="39"/>
      <c r="M42" s="39"/>
      <c r="N42" s="39"/>
      <c r="O42" s="39"/>
      <c r="P42" s="39"/>
      <c r="Q42" s="39"/>
      <c r="R42" s="69"/>
      <c r="S42" s="39"/>
      <c r="T42" s="39"/>
      <c r="U42" s="39"/>
      <c r="V42" s="39"/>
      <c r="W42" s="39"/>
      <c r="X42" s="39"/>
      <c r="Y42" s="39"/>
      <c r="Z42" s="39"/>
      <c r="AA42" s="39"/>
      <c r="AB42" s="39"/>
      <c r="AC42" s="39"/>
      <c r="AD42" s="39"/>
      <c r="AE42" s="70"/>
      <c r="AF42" s="71">
        <f t="shared" si="0"/>
        <v>0</v>
      </c>
      <c r="AG42" s="71">
        <f t="shared" si="1"/>
        <v>0</v>
      </c>
      <c r="AH42" s="71">
        <f t="shared" si="2"/>
        <v>0</v>
      </c>
      <c r="AI42" s="71">
        <f t="shared" si="3"/>
        <v>0</v>
      </c>
    </row>
    <row r="43" spans="1:35" s="1" customFormat="1" ht="18" customHeight="1">
      <c r="A43" s="39"/>
      <c r="B43" s="39"/>
      <c r="C43" s="39"/>
      <c r="D43" s="39"/>
      <c r="E43" s="39"/>
      <c r="F43" s="39"/>
      <c r="G43" s="39"/>
      <c r="H43" s="39"/>
      <c r="I43" s="69"/>
      <c r="J43" s="39"/>
      <c r="K43" s="39"/>
      <c r="L43" s="39"/>
      <c r="M43" s="39"/>
      <c r="N43" s="39"/>
      <c r="O43" s="39"/>
      <c r="P43" s="39"/>
      <c r="Q43" s="39"/>
      <c r="R43" s="69"/>
      <c r="S43" s="39"/>
      <c r="T43" s="39"/>
      <c r="U43" s="39"/>
      <c r="V43" s="39"/>
      <c r="W43" s="39"/>
      <c r="X43" s="39"/>
      <c r="Y43" s="39"/>
      <c r="Z43" s="39"/>
      <c r="AA43" s="39"/>
      <c r="AB43" s="39"/>
      <c r="AC43" s="39"/>
      <c r="AD43" s="39"/>
      <c r="AE43" s="70"/>
      <c r="AF43" s="71">
        <f t="shared" si="0"/>
        <v>0</v>
      </c>
      <c r="AG43" s="71">
        <f t="shared" si="1"/>
        <v>0</v>
      </c>
      <c r="AH43" s="71">
        <f t="shared" si="2"/>
        <v>0</v>
      </c>
      <c r="AI43" s="71">
        <f t="shared" si="3"/>
        <v>0</v>
      </c>
    </row>
    <row r="44" spans="1:35" s="1" customFormat="1" ht="18" customHeight="1">
      <c r="A44" s="39"/>
      <c r="B44" s="39"/>
      <c r="C44" s="39"/>
      <c r="D44" s="39"/>
      <c r="E44" s="39"/>
      <c r="F44" s="39"/>
      <c r="G44" s="39"/>
      <c r="H44" s="39"/>
      <c r="I44" s="69"/>
      <c r="J44" s="39"/>
      <c r="K44" s="39"/>
      <c r="L44" s="39"/>
      <c r="M44" s="39"/>
      <c r="N44" s="39"/>
      <c r="O44" s="39"/>
      <c r="P44" s="39"/>
      <c r="Q44" s="39"/>
      <c r="R44" s="69"/>
      <c r="S44" s="39"/>
      <c r="T44" s="39"/>
      <c r="U44" s="39"/>
      <c r="V44" s="39"/>
      <c r="W44" s="39"/>
      <c r="X44" s="39"/>
      <c r="Y44" s="39"/>
      <c r="Z44" s="39"/>
      <c r="AA44" s="39"/>
      <c r="AB44" s="39"/>
      <c r="AC44" s="39"/>
      <c r="AD44" s="39"/>
      <c r="AE44" s="70"/>
      <c r="AF44" s="71">
        <f t="shared" si="0"/>
        <v>0</v>
      </c>
      <c r="AG44" s="71">
        <f t="shared" si="1"/>
        <v>0</v>
      </c>
      <c r="AH44" s="71">
        <f t="shared" si="2"/>
        <v>0</v>
      </c>
      <c r="AI44" s="71">
        <f t="shared" si="3"/>
        <v>0</v>
      </c>
    </row>
    <row r="45" spans="1:35" s="1" customFormat="1" ht="18" customHeight="1">
      <c r="A45" s="39"/>
      <c r="B45" s="39"/>
      <c r="C45" s="39"/>
      <c r="D45" s="39"/>
      <c r="E45" s="39"/>
      <c r="F45" s="39"/>
      <c r="G45" s="39"/>
      <c r="H45" s="39"/>
      <c r="I45" s="69"/>
      <c r="J45" s="39"/>
      <c r="K45" s="39"/>
      <c r="L45" s="39"/>
      <c r="M45" s="39"/>
      <c r="N45" s="39"/>
      <c r="O45" s="39"/>
      <c r="P45" s="39"/>
      <c r="Q45" s="39"/>
      <c r="R45" s="69"/>
      <c r="S45" s="39"/>
      <c r="T45" s="39"/>
      <c r="U45" s="39"/>
      <c r="V45" s="39"/>
      <c r="W45" s="39"/>
      <c r="X45" s="39"/>
      <c r="Y45" s="39"/>
      <c r="Z45" s="39"/>
      <c r="AA45" s="39"/>
      <c r="AB45" s="39"/>
      <c r="AC45" s="39"/>
      <c r="AD45" s="39"/>
      <c r="AE45" s="70"/>
      <c r="AF45" s="71">
        <f t="shared" si="0"/>
        <v>0</v>
      </c>
      <c r="AG45" s="71">
        <f t="shared" si="1"/>
        <v>0</v>
      </c>
      <c r="AH45" s="71">
        <f t="shared" si="2"/>
        <v>0</v>
      </c>
      <c r="AI45" s="71">
        <f t="shared" si="3"/>
        <v>0</v>
      </c>
    </row>
    <row r="46" spans="1:35" s="1" customFormat="1" ht="18" customHeight="1">
      <c r="A46" s="39"/>
      <c r="B46" s="39"/>
      <c r="C46" s="39"/>
      <c r="D46" s="39"/>
      <c r="E46" s="39"/>
      <c r="F46" s="39"/>
      <c r="G46" s="39"/>
      <c r="H46" s="39"/>
      <c r="I46" s="69"/>
      <c r="J46" s="39"/>
      <c r="K46" s="39"/>
      <c r="L46" s="39"/>
      <c r="M46" s="39"/>
      <c r="N46" s="39"/>
      <c r="O46" s="39"/>
      <c r="P46" s="39"/>
      <c r="Q46" s="39"/>
      <c r="R46" s="69"/>
      <c r="S46" s="39"/>
      <c r="T46" s="39"/>
      <c r="U46" s="39"/>
      <c r="V46" s="39"/>
      <c r="W46" s="39"/>
      <c r="X46" s="39"/>
      <c r="Y46" s="39"/>
      <c r="Z46" s="39"/>
      <c r="AA46" s="39"/>
      <c r="AB46" s="39"/>
      <c r="AC46" s="39"/>
      <c r="AD46" s="39"/>
      <c r="AE46" s="70"/>
      <c r="AF46" s="71">
        <f t="shared" si="0"/>
        <v>0</v>
      </c>
      <c r="AG46" s="71">
        <f t="shared" si="1"/>
        <v>0</v>
      </c>
      <c r="AH46" s="71">
        <f t="shared" si="2"/>
        <v>0</v>
      </c>
      <c r="AI46" s="71">
        <f t="shared" si="3"/>
        <v>0</v>
      </c>
    </row>
    <row r="47" spans="1:35" s="1" customFormat="1" ht="18" customHeight="1">
      <c r="A47" s="39"/>
      <c r="B47" s="39"/>
      <c r="C47" s="39"/>
      <c r="D47" s="39"/>
      <c r="E47" s="39"/>
      <c r="F47" s="39"/>
      <c r="G47" s="39"/>
      <c r="H47" s="39"/>
      <c r="I47" s="69"/>
      <c r="J47" s="39"/>
      <c r="K47" s="39"/>
      <c r="L47" s="39"/>
      <c r="M47" s="39"/>
      <c r="N47" s="39"/>
      <c r="O47" s="39"/>
      <c r="P47" s="39"/>
      <c r="Q47" s="39"/>
      <c r="R47" s="69"/>
      <c r="S47" s="39"/>
      <c r="T47" s="39"/>
      <c r="U47" s="39"/>
      <c r="V47" s="39"/>
      <c r="W47" s="39"/>
      <c r="X47" s="39"/>
      <c r="Y47" s="39"/>
      <c r="Z47" s="39"/>
      <c r="AA47" s="39"/>
      <c r="AB47" s="39"/>
      <c r="AC47" s="39"/>
      <c r="AD47" s="39"/>
      <c r="AE47" s="70"/>
      <c r="AF47" s="71">
        <f t="shared" si="0"/>
        <v>0</v>
      </c>
      <c r="AG47" s="71">
        <f t="shared" si="1"/>
        <v>0</v>
      </c>
      <c r="AH47" s="71">
        <f t="shared" si="2"/>
        <v>0</v>
      </c>
      <c r="AI47" s="71">
        <f t="shared" si="3"/>
        <v>0</v>
      </c>
    </row>
    <row r="48" spans="1:35" s="1" customFormat="1" ht="18" customHeight="1">
      <c r="A48" s="39"/>
      <c r="B48" s="39"/>
      <c r="C48" s="39"/>
      <c r="D48" s="39"/>
      <c r="E48" s="39"/>
      <c r="F48" s="39"/>
      <c r="G48" s="39"/>
      <c r="H48" s="39"/>
      <c r="I48" s="69"/>
      <c r="J48" s="39"/>
      <c r="K48" s="39"/>
      <c r="L48" s="39"/>
      <c r="M48" s="39"/>
      <c r="N48" s="39"/>
      <c r="O48" s="39"/>
      <c r="P48" s="39"/>
      <c r="Q48" s="39"/>
      <c r="R48" s="69"/>
      <c r="S48" s="39"/>
      <c r="T48" s="39"/>
      <c r="U48" s="39"/>
      <c r="V48" s="39"/>
      <c r="W48" s="39"/>
      <c r="X48" s="39"/>
      <c r="Y48" s="39"/>
      <c r="Z48" s="39"/>
      <c r="AA48" s="39"/>
      <c r="AB48" s="39"/>
      <c r="AC48" s="39"/>
      <c r="AD48" s="39"/>
      <c r="AE48" s="70"/>
      <c r="AF48" s="71">
        <f t="shared" si="0"/>
        <v>0</v>
      </c>
      <c r="AG48" s="71">
        <f t="shared" si="1"/>
        <v>0</v>
      </c>
      <c r="AH48" s="71">
        <f t="shared" si="2"/>
        <v>0</v>
      </c>
      <c r="AI48" s="71">
        <f t="shared" si="3"/>
        <v>0</v>
      </c>
    </row>
    <row r="49" spans="1:35" s="1" customFormat="1" ht="18" customHeight="1">
      <c r="A49" s="39"/>
      <c r="B49" s="39"/>
      <c r="C49" s="39"/>
      <c r="D49" s="39"/>
      <c r="E49" s="39"/>
      <c r="F49" s="39"/>
      <c r="G49" s="39"/>
      <c r="H49" s="39"/>
      <c r="I49" s="44"/>
      <c r="J49" s="39"/>
      <c r="K49" s="39"/>
      <c r="L49" s="39"/>
      <c r="M49" s="39"/>
      <c r="N49" s="39"/>
      <c r="O49" s="39"/>
      <c r="P49" s="39"/>
      <c r="Q49" s="39"/>
      <c r="R49" s="44"/>
      <c r="S49" s="39"/>
      <c r="T49" s="39"/>
      <c r="U49" s="39"/>
      <c r="V49" s="39"/>
      <c r="W49" s="39"/>
      <c r="X49" s="39"/>
      <c r="Y49" s="39"/>
      <c r="Z49" s="39"/>
      <c r="AA49" s="39"/>
      <c r="AB49" s="39"/>
      <c r="AC49" s="39"/>
      <c r="AD49" s="39"/>
      <c r="AF49" s="71">
        <f t="shared" si="0"/>
        <v>0</v>
      </c>
      <c r="AG49" s="71">
        <f t="shared" si="1"/>
        <v>0</v>
      </c>
      <c r="AH49" s="71">
        <f t="shared" si="2"/>
        <v>0</v>
      </c>
      <c r="AI49" s="71">
        <f t="shared" si="3"/>
        <v>0</v>
      </c>
    </row>
    <row r="50" spans="1:35" s="1" customFormat="1" ht="18" customHeight="1">
      <c r="A50" s="39"/>
      <c r="B50" s="39"/>
      <c r="C50" s="39"/>
      <c r="D50" s="39"/>
      <c r="E50" s="39"/>
      <c r="F50" s="39"/>
      <c r="G50" s="39"/>
      <c r="H50" s="39"/>
      <c r="I50" s="44"/>
      <c r="J50" s="39"/>
      <c r="K50" s="39"/>
      <c r="L50" s="39"/>
      <c r="M50" s="39"/>
      <c r="N50" s="39"/>
      <c r="O50" s="39"/>
      <c r="P50" s="39"/>
      <c r="Q50" s="39"/>
      <c r="R50" s="44"/>
      <c r="S50" s="39"/>
      <c r="T50" s="39"/>
      <c r="U50" s="39"/>
      <c r="V50" s="39"/>
      <c r="W50" s="39"/>
      <c r="X50" s="39"/>
      <c r="Y50" s="39"/>
      <c r="Z50" s="39"/>
      <c r="AA50" s="39"/>
      <c r="AB50" s="39"/>
      <c r="AC50" s="39"/>
      <c r="AD50" s="39"/>
      <c r="AF50" s="71">
        <f t="shared" si="0"/>
        <v>0</v>
      </c>
      <c r="AG50" s="71">
        <f t="shared" si="1"/>
        <v>0</v>
      </c>
      <c r="AH50" s="71">
        <f t="shared" si="2"/>
        <v>0</v>
      </c>
      <c r="AI50" s="71">
        <f t="shared" si="3"/>
        <v>0</v>
      </c>
    </row>
  </sheetData>
  <sheetProtection selectLockedCells="1" selectUnlockedCells="1"/>
  <mergeCells count="18">
    <mergeCell ref="A3:F3"/>
    <mergeCell ref="A4:F4"/>
    <mergeCell ref="A5:F5"/>
    <mergeCell ref="A6:F6"/>
    <mergeCell ref="E8:AI8"/>
    <mergeCell ref="A9:A11"/>
    <mergeCell ref="B9:B11"/>
    <mergeCell ref="C9:C11"/>
    <mergeCell ref="D9:D11"/>
    <mergeCell ref="E9:H10"/>
    <mergeCell ref="J9:Q9"/>
    <mergeCell ref="S9:AD9"/>
    <mergeCell ref="AF9:AI10"/>
    <mergeCell ref="J10:M10"/>
    <mergeCell ref="N10:Q10"/>
    <mergeCell ref="S10:V10"/>
    <mergeCell ref="W10:Z10"/>
    <mergeCell ref="AA10:AD10"/>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8"/>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2:AP50"/>
  <sheetViews>
    <sheetView showGridLines="0" workbookViewId="0" topLeftCell="J30">
      <selection activeCell="AH13" sqref="AH13"/>
    </sheetView>
  </sheetViews>
  <sheetFormatPr defaultColWidth="9.140625" defaultRowHeight="12.75"/>
  <cols>
    <col min="1" max="1" width="16.421875" style="61" customWidth="1"/>
    <col min="2" max="2" width="6.28125" style="61" customWidth="1"/>
    <col min="3" max="3" width="4.421875" style="61" customWidth="1"/>
    <col min="4" max="4" width="13.57421875" style="61" customWidth="1"/>
    <col min="5" max="5" width="17.7109375" style="61" customWidth="1"/>
    <col min="6" max="6" width="18.57421875" style="61" customWidth="1"/>
    <col min="7" max="10" width="4.00390625" style="61" customWidth="1"/>
    <col min="11" max="11" width="1.28515625" style="61" customWidth="1"/>
    <col min="12" max="19" width="4.00390625" style="61" customWidth="1"/>
    <col min="20" max="20" width="1.28515625" style="61" customWidth="1"/>
    <col min="21" max="32" width="4.00390625" style="61" customWidth="1"/>
    <col min="33" max="33" width="1.28515625" style="61" customWidth="1"/>
    <col min="34" max="37" width="4.00390625" style="61" customWidth="1"/>
    <col min="38" max="38" width="3.57421875" style="72" customWidth="1"/>
    <col min="39" max="48" width="9.140625" style="72" customWidth="1"/>
    <col min="49" max="16384" width="9.140625" style="61" customWidth="1"/>
  </cols>
  <sheetData>
    <row r="1" s="3" customFormat="1" ht="18" customHeight="1"/>
    <row r="2" spans="1:14" s="3" customFormat="1" ht="18" customHeight="1">
      <c r="A2" s="4" t="s">
        <v>47</v>
      </c>
      <c r="B2" s="4"/>
      <c r="C2" s="4"/>
      <c r="D2" s="4"/>
      <c r="E2" s="4"/>
      <c r="F2" s="4"/>
      <c r="G2" s="4"/>
      <c r="H2" s="4"/>
      <c r="I2" s="4"/>
      <c r="J2" s="4"/>
      <c r="K2" s="4"/>
      <c r="L2" s="4"/>
      <c r="M2" s="4"/>
      <c r="N2" s="4"/>
    </row>
    <row r="3" spans="1:14" s="3" customFormat="1" ht="12.75">
      <c r="A3" s="4"/>
      <c r="B3" s="4"/>
      <c r="C3" s="4"/>
      <c r="D3" s="4"/>
      <c r="E3" s="4"/>
      <c r="F3" s="4"/>
      <c r="G3" s="4"/>
      <c r="H3" s="4"/>
      <c r="I3" s="4"/>
      <c r="J3" s="4"/>
      <c r="K3" s="4"/>
      <c r="L3" s="4"/>
      <c r="M3" s="4"/>
      <c r="N3" s="4"/>
    </row>
    <row r="4" spans="2:42" s="3" customFormat="1" ht="18" customHeight="1">
      <c r="B4" s="4"/>
      <c r="C4" s="4"/>
      <c r="F4" s="5"/>
      <c r="G4" s="5" t="s">
        <v>4</v>
      </c>
      <c r="H4" s="6"/>
      <c r="I4" s="6"/>
      <c r="J4" s="6"/>
      <c r="K4" s="6"/>
      <c r="L4" s="6"/>
      <c r="M4" s="6"/>
      <c r="N4" s="6"/>
      <c r="O4" s="6"/>
      <c r="P4" s="6"/>
      <c r="Q4" s="6"/>
      <c r="R4" s="6"/>
      <c r="S4" s="6"/>
      <c r="T4" s="6"/>
      <c r="U4" s="6"/>
      <c r="V4" s="6"/>
      <c r="W4" s="6"/>
      <c r="X4" s="6"/>
      <c r="Y4" s="6"/>
      <c r="Z4" s="6"/>
      <c r="AA4" s="6"/>
      <c r="AB4" s="6"/>
      <c r="AC4" s="6"/>
      <c r="AD4" s="6"/>
      <c r="AE4" s="6"/>
      <c r="AF4" s="6"/>
      <c r="AG4" s="6"/>
      <c r="AH4" s="6"/>
      <c r="AI4" s="6"/>
      <c r="AJ4" s="73"/>
      <c r="AK4" s="73"/>
      <c r="AL4" s="73"/>
      <c r="AM4" s="73"/>
      <c r="AN4" s="73"/>
      <c r="AO4" s="73"/>
      <c r="AP4" s="73"/>
    </row>
    <row r="5" spans="2:14" s="3" customFormat="1" ht="12.75">
      <c r="B5" s="4"/>
      <c r="C5" s="4"/>
      <c r="D5" s="62"/>
      <c r="E5" s="62"/>
      <c r="F5" s="62"/>
      <c r="G5" s="4"/>
      <c r="H5" s="4"/>
      <c r="I5" s="4"/>
      <c r="J5" s="4"/>
      <c r="K5" s="4"/>
      <c r="L5" s="4"/>
      <c r="M5" s="4"/>
      <c r="N5" s="4"/>
    </row>
    <row r="6" spans="2:14" s="3" customFormat="1" ht="12.75">
      <c r="B6" s="4"/>
      <c r="C6" s="4"/>
      <c r="D6" s="62"/>
      <c r="E6" s="62"/>
      <c r="F6" s="62"/>
      <c r="G6" s="4"/>
      <c r="H6" s="4"/>
      <c r="I6" s="4"/>
      <c r="J6" s="4"/>
      <c r="K6" s="4"/>
      <c r="L6" s="4"/>
      <c r="M6" s="4"/>
      <c r="N6" s="4"/>
    </row>
    <row r="7" spans="1:14" s="3" customFormat="1" ht="13.5">
      <c r="A7" s="4"/>
      <c r="B7" s="4"/>
      <c r="C7" s="4"/>
      <c r="D7" s="4"/>
      <c r="E7" s="4"/>
      <c r="F7" s="4"/>
      <c r="G7" s="4"/>
      <c r="H7" s="4"/>
      <c r="I7" s="4"/>
      <c r="J7" s="4"/>
      <c r="K7" s="4"/>
      <c r="L7" s="4"/>
      <c r="M7" s="4"/>
      <c r="N7" s="4"/>
    </row>
    <row r="8" spans="7:38" s="1" customFormat="1" ht="12.75">
      <c r="G8" s="74" t="s">
        <v>41</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18"/>
    </row>
    <row r="9" spans="7:38" s="1" customFormat="1" ht="17.25" customHeight="1">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18"/>
    </row>
    <row r="10" spans="1:38" s="1" customFormat="1" ht="29.25" customHeight="1">
      <c r="A10" s="11" t="s">
        <v>7</v>
      </c>
      <c r="B10" s="11" t="s">
        <v>8</v>
      </c>
      <c r="C10" s="12" t="s">
        <v>9</v>
      </c>
      <c r="D10" s="13" t="s">
        <v>10</v>
      </c>
      <c r="E10" s="75" t="s">
        <v>38</v>
      </c>
      <c r="F10" s="75" t="s">
        <v>39</v>
      </c>
      <c r="G10" s="14" t="s">
        <v>11</v>
      </c>
      <c r="H10" s="14"/>
      <c r="I10" s="14"/>
      <c r="J10" s="14"/>
      <c r="K10" s="66"/>
      <c r="L10" s="17" t="s">
        <v>12</v>
      </c>
      <c r="M10" s="17"/>
      <c r="N10" s="17"/>
      <c r="O10" s="17"/>
      <c r="P10" s="17"/>
      <c r="Q10" s="17"/>
      <c r="R10" s="17"/>
      <c r="S10" s="17"/>
      <c r="T10" s="16"/>
      <c r="U10" s="17" t="s">
        <v>13</v>
      </c>
      <c r="V10" s="17"/>
      <c r="W10" s="17"/>
      <c r="X10" s="17"/>
      <c r="Y10" s="17"/>
      <c r="Z10" s="17"/>
      <c r="AA10" s="17"/>
      <c r="AB10" s="17"/>
      <c r="AC10" s="17"/>
      <c r="AD10" s="17"/>
      <c r="AE10" s="17"/>
      <c r="AF10" s="17"/>
      <c r="AG10" s="18"/>
      <c r="AH10" s="19" t="s">
        <v>14</v>
      </c>
      <c r="AI10" s="19"/>
      <c r="AJ10" s="19"/>
      <c r="AK10" s="19"/>
      <c r="AL10" s="18"/>
    </row>
    <row r="11" spans="1:37" s="18" customFormat="1" ht="29.25" customHeight="1">
      <c r="A11" s="11"/>
      <c r="B11" s="11"/>
      <c r="C11" s="12"/>
      <c r="D11" s="13"/>
      <c r="E11" s="75"/>
      <c r="F11" s="75"/>
      <c r="G11" s="14"/>
      <c r="H11" s="14"/>
      <c r="I11" s="14"/>
      <c r="J11" s="14"/>
      <c r="K11" s="66"/>
      <c r="L11" s="68" t="s">
        <v>19</v>
      </c>
      <c r="M11" s="68"/>
      <c r="N11" s="68"/>
      <c r="O11" s="68"/>
      <c r="P11" s="65" t="s">
        <v>20</v>
      </c>
      <c r="Q11" s="65"/>
      <c r="R11" s="65"/>
      <c r="S11" s="65"/>
      <c r="T11" s="16"/>
      <c r="U11" s="65" t="s">
        <v>21</v>
      </c>
      <c r="V11" s="65"/>
      <c r="W11" s="65"/>
      <c r="X11" s="65"/>
      <c r="Y11" s="65" t="s">
        <v>22</v>
      </c>
      <c r="Z11" s="65"/>
      <c r="AA11" s="65"/>
      <c r="AB11" s="65"/>
      <c r="AC11" s="65" t="s">
        <v>23</v>
      </c>
      <c r="AD11" s="65"/>
      <c r="AE11" s="65"/>
      <c r="AF11" s="65"/>
      <c r="AH11" s="19"/>
      <c r="AI11" s="19"/>
      <c r="AJ11" s="19"/>
      <c r="AK11" s="19"/>
    </row>
    <row r="12" spans="1:37" s="30" customFormat="1" ht="87" customHeight="1">
      <c r="A12" s="11"/>
      <c r="B12" s="11"/>
      <c r="C12" s="12"/>
      <c r="D12" s="13"/>
      <c r="E12" s="75"/>
      <c r="F12" s="75"/>
      <c r="G12" s="27" t="s">
        <v>43</v>
      </c>
      <c r="H12" s="28" t="s">
        <v>44</v>
      </c>
      <c r="I12" s="28" t="s">
        <v>45</v>
      </c>
      <c r="J12" s="29" t="s">
        <v>46</v>
      </c>
      <c r="L12" s="27" t="s">
        <v>43</v>
      </c>
      <c r="M12" s="28" t="s">
        <v>44</v>
      </c>
      <c r="N12" s="28" t="s">
        <v>45</v>
      </c>
      <c r="O12" s="29" t="s">
        <v>46</v>
      </c>
      <c r="P12" s="27" t="s">
        <v>43</v>
      </c>
      <c r="Q12" s="28" t="s">
        <v>44</v>
      </c>
      <c r="R12" s="28" t="s">
        <v>45</v>
      </c>
      <c r="S12" s="29" t="s">
        <v>46</v>
      </c>
      <c r="U12" s="27" t="s">
        <v>43</v>
      </c>
      <c r="V12" s="28" t="s">
        <v>44</v>
      </c>
      <c r="W12" s="28" t="s">
        <v>45</v>
      </c>
      <c r="X12" s="29" t="s">
        <v>46</v>
      </c>
      <c r="Y12" s="27" t="s">
        <v>43</v>
      </c>
      <c r="Z12" s="28" t="s">
        <v>44</v>
      </c>
      <c r="AA12" s="28" t="s">
        <v>45</v>
      </c>
      <c r="AB12" s="29" t="s">
        <v>46</v>
      </c>
      <c r="AC12" s="27" t="s">
        <v>43</v>
      </c>
      <c r="AD12" s="28" t="s">
        <v>44</v>
      </c>
      <c r="AE12" s="28" t="s">
        <v>45</v>
      </c>
      <c r="AF12" s="29" t="s">
        <v>46</v>
      </c>
      <c r="AH12" s="33" t="s">
        <v>43</v>
      </c>
      <c r="AI12" s="34" t="s">
        <v>44</v>
      </c>
      <c r="AJ12" s="34" t="s">
        <v>45</v>
      </c>
      <c r="AK12" s="35" t="s">
        <v>46</v>
      </c>
    </row>
    <row r="13" spans="1:37" s="1" customFormat="1" ht="18" customHeight="1">
      <c r="A13" s="39"/>
      <c r="B13" s="39"/>
      <c r="C13" s="39"/>
      <c r="D13" s="39"/>
      <c r="E13" s="39"/>
      <c r="F13" s="39"/>
      <c r="G13" s="39"/>
      <c r="H13" s="39"/>
      <c r="I13" s="39"/>
      <c r="J13" s="39"/>
      <c r="K13" s="69"/>
      <c r="L13" s="39"/>
      <c r="M13" s="39"/>
      <c r="N13" s="39"/>
      <c r="O13" s="39"/>
      <c r="P13" s="39"/>
      <c r="Q13" s="39"/>
      <c r="R13" s="39"/>
      <c r="S13" s="39"/>
      <c r="T13" s="69"/>
      <c r="U13" s="39"/>
      <c r="V13" s="39"/>
      <c r="W13" s="39"/>
      <c r="X13" s="39"/>
      <c r="Y13" s="39"/>
      <c r="Z13" s="39"/>
      <c r="AA13" s="39"/>
      <c r="AB13" s="39"/>
      <c r="AC13" s="39"/>
      <c r="AD13" s="39"/>
      <c r="AE13" s="39"/>
      <c r="AF13" s="39"/>
      <c r="AG13" s="70"/>
      <c r="AH13" s="71">
        <f aca="true" t="shared" si="0" ref="AH13:AH50">(G13+L13+P13)-(U13+Y13+AC13)</f>
        <v>0</v>
      </c>
      <c r="AI13" s="71">
        <f aca="true" t="shared" si="1" ref="AI13:AI50">(H13+M13+Q13)-(V13+Z13+AD13)</f>
        <v>0</v>
      </c>
      <c r="AJ13" s="71">
        <f aca="true" t="shared" si="2" ref="AJ13:AJ50">(I13+N13+R13)-(W13+AA13+AE13)</f>
        <v>0</v>
      </c>
      <c r="AK13" s="71">
        <f aca="true" t="shared" si="3" ref="AK13:AK50">(J13+O13+S13)-(X13+AB13+AF13)</f>
        <v>0</v>
      </c>
    </row>
    <row r="14" spans="1:37" s="1" customFormat="1" ht="18" customHeight="1">
      <c r="A14" s="39"/>
      <c r="B14" s="39"/>
      <c r="C14" s="39"/>
      <c r="D14" s="39"/>
      <c r="E14" s="39"/>
      <c r="F14" s="39"/>
      <c r="G14" s="39"/>
      <c r="H14" s="39"/>
      <c r="I14" s="39"/>
      <c r="J14" s="39"/>
      <c r="K14" s="69"/>
      <c r="L14" s="39"/>
      <c r="M14" s="39"/>
      <c r="N14" s="39"/>
      <c r="O14" s="39"/>
      <c r="P14" s="39"/>
      <c r="Q14" s="39"/>
      <c r="R14" s="39"/>
      <c r="S14" s="39"/>
      <c r="T14" s="69"/>
      <c r="U14" s="39"/>
      <c r="V14" s="39"/>
      <c r="W14" s="39"/>
      <c r="X14" s="39"/>
      <c r="Y14" s="39"/>
      <c r="Z14" s="39"/>
      <c r="AA14" s="39"/>
      <c r="AB14" s="39"/>
      <c r="AC14" s="39"/>
      <c r="AD14" s="39"/>
      <c r="AE14" s="39"/>
      <c r="AF14" s="39"/>
      <c r="AG14" s="70"/>
      <c r="AH14" s="71">
        <f t="shared" si="0"/>
        <v>0</v>
      </c>
      <c r="AI14" s="71">
        <f t="shared" si="1"/>
        <v>0</v>
      </c>
      <c r="AJ14" s="71">
        <f t="shared" si="2"/>
        <v>0</v>
      </c>
      <c r="AK14" s="71">
        <f t="shared" si="3"/>
        <v>0</v>
      </c>
    </row>
    <row r="15" spans="1:37" s="1" customFormat="1" ht="18" customHeight="1">
      <c r="A15" s="39"/>
      <c r="B15" s="39"/>
      <c r="C15" s="39"/>
      <c r="D15" s="39"/>
      <c r="E15" s="39"/>
      <c r="F15" s="39"/>
      <c r="G15" s="39"/>
      <c r="H15" s="39"/>
      <c r="I15" s="39"/>
      <c r="J15" s="39"/>
      <c r="K15" s="69"/>
      <c r="L15" s="39"/>
      <c r="M15" s="39"/>
      <c r="N15" s="39"/>
      <c r="O15" s="39"/>
      <c r="P15" s="39"/>
      <c r="Q15" s="39"/>
      <c r="R15" s="39"/>
      <c r="S15" s="39"/>
      <c r="T15" s="69"/>
      <c r="U15" s="39"/>
      <c r="V15" s="39"/>
      <c r="W15" s="39"/>
      <c r="X15" s="39"/>
      <c r="Y15" s="39"/>
      <c r="Z15" s="39"/>
      <c r="AA15" s="39"/>
      <c r="AB15" s="39"/>
      <c r="AC15" s="39"/>
      <c r="AD15" s="39"/>
      <c r="AE15" s="39"/>
      <c r="AF15" s="39"/>
      <c r="AG15" s="70"/>
      <c r="AH15" s="71">
        <f t="shared" si="0"/>
        <v>0</v>
      </c>
      <c r="AI15" s="71">
        <f t="shared" si="1"/>
        <v>0</v>
      </c>
      <c r="AJ15" s="71">
        <f t="shared" si="2"/>
        <v>0</v>
      </c>
      <c r="AK15" s="71">
        <f t="shared" si="3"/>
        <v>0</v>
      </c>
    </row>
    <row r="16" spans="1:37" s="1" customFormat="1" ht="18" customHeight="1">
      <c r="A16" s="39"/>
      <c r="B16" s="39"/>
      <c r="C16" s="39"/>
      <c r="D16" s="39"/>
      <c r="E16" s="39"/>
      <c r="F16" s="39"/>
      <c r="G16" s="39"/>
      <c r="H16" s="39"/>
      <c r="I16" s="39"/>
      <c r="J16" s="39"/>
      <c r="K16" s="69"/>
      <c r="L16" s="39"/>
      <c r="M16" s="39"/>
      <c r="N16" s="39"/>
      <c r="O16" s="39"/>
      <c r="P16" s="39"/>
      <c r="Q16" s="39"/>
      <c r="R16" s="39"/>
      <c r="S16" s="39"/>
      <c r="T16" s="69"/>
      <c r="U16" s="39"/>
      <c r="V16" s="39"/>
      <c r="W16" s="39"/>
      <c r="X16" s="39"/>
      <c r="Y16" s="39"/>
      <c r="Z16" s="39"/>
      <c r="AA16" s="39"/>
      <c r="AB16" s="39"/>
      <c r="AC16" s="39"/>
      <c r="AD16" s="39"/>
      <c r="AE16" s="39"/>
      <c r="AF16" s="39"/>
      <c r="AG16" s="70"/>
      <c r="AH16" s="71">
        <f t="shared" si="0"/>
        <v>0</v>
      </c>
      <c r="AI16" s="71">
        <f t="shared" si="1"/>
        <v>0</v>
      </c>
      <c r="AJ16" s="71">
        <f t="shared" si="2"/>
        <v>0</v>
      </c>
      <c r="AK16" s="71">
        <f t="shared" si="3"/>
        <v>0</v>
      </c>
    </row>
    <row r="17" spans="1:37" s="1" customFormat="1" ht="18" customHeight="1">
      <c r="A17" s="39"/>
      <c r="B17" s="39"/>
      <c r="C17" s="39"/>
      <c r="D17" s="39"/>
      <c r="E17" s="39"/>
      <c r="F17" s="39"/>
      <c r="G17" s="39"/>
      <c r="H17" s="39"/>
      <c r="I17" s="39"/>
      <c r="J17" s="39"/>
      <c r="K17" s="69"/>
      <c r="L17" s="39"/>
      <c r="M17" s="39"/>
      <c r="N17" s="39"/>
      <c r="O17" s="39"/>
      <c r="P17" s="39"/>
      <c r="Q17" s="39"/>
      <c r="R17" s="39"/>
      <c r="S17" s="39"/>
      <c r="T17" s="69"/>
      <c r="U17" s="39"/>
      <c r="V17" s="39"/>
      <c r="W17" s="39"/>
      <c r="X17" s="39"/>
      <c r="Y17" s="39"/>
      <c r="Z17" s="39"/>
      <c r="AA17" s="39"/>
      <c r="AB17" s="39"/>
      <c r="AC17" s="39"/>
      <c r="AD17" s="39"/>
      <c r="AE17" s="39"/>
      <c r="AF17" s="39"/>
      <c r="AG17" s="70"/>
      <c r="AH17" s="71">
        <f t="shared" si="0"/>
        <v>0</v>
      </c>
      <c r="AI17" s="71">
        <f t="shared" si="1"/>
        <v>0</v>
      </c>
      <c r="AJ17" s="71">
        <f t="shared" si="2"/>
        <v>0</v>
      </c>
      <c r="AK17" s="71">
        <f t="shared" si="3"/>
        <v>0</v>
      </c>
    </row>
    <row r="18" spans="1:37" s="1" customFormat="1" ht="18" customHeight="1">
      <c r="A18" s="39"/>
      <c r="B18" s="39"/>
      <c r="C18" s="39"/>
      <c r="D18" s="39"/>
      <c r="E18" s="39"/>
      <c r="F18" s="39"/>
      <c r="G18" s="39"/>
      <c r="H18" s="39"/>
      <c r="I18" s="39"/>
      <c r="J18" s="39"/>
      <c r="K18" s="69"/>
      <c r="L18" s="39"/>
      <c r="M18" s="39"/>
      <c r="N18" s="39"/>
      <c r="O18" s="39"/>
      <c r="P18" s="39"/>
      <c r="Q18" s="39"/>
      <c r="R18" s="39"/>
      <c r="S18" s="39"/>
      <c r="T18" s="69"/>
      <c r="U18" s="39"/>
      <c r="V18" s="39"/>
      <c r="W18" s="39"/>
      <c r="X18" s="39"/>
      <c r="Y18" s="39"/>
      <c r="Z18" s="39"/>
      <c r="AA18" s="39"/>
      <c r="AB18" s="39"/>
      <c r="AC18" s="39"/>
      <c r="AD18" s="39"/>
      <c r="AE18" s="39"/>
      <c r="AF18" s="39"/>
      <c r="AG18" s="70"/>
      <c r="AH18" s="71">
        <f t="shared" si="0"/>
        <v>0</v>
      </c>
      <c r="AI18" s="71">
        <f t="shared" si="1"/>
        <v>0</v>
      </c>
      <c r="AJ18" s="71">
        <f t="shared" si="2"/>
        <v>0</v>
      </c>
      <c r="AK18" s="71">
        <f t="shared" si="3"/>
        <v>0</v>
      </c>
    </row>
    <row r="19" spans="1:37" s="1" customFormat="1" ht="18" customHeight="1">
      <c r="A19" s="39"/>
      <c r="B19" s="39"/>
      <c r="C19" s="39"/>
      <c r="D19" s="39"/>
      <c r="E19" s="39"/>
      <c r="F19" s="39"/>
      <c r="G19" s="39"/>
      <c r="H19" s="39"/>
      <c r="I19" s="39"/>
      <c r="J19" s="39"/>
      <c r="K19" s="69"/>
      <c r="L19" s="39"/>
      <c r="M19" s="39"/>
      <c r="N19" s="39"/>
      <c r="O19" s="39"/>
      <c r="P19" s="39"/>
      <c r="Q19" s="39"/>
      <c r="R19" s="39"/>
      <c r="S19" s="39"/>
      <c r="T19" s="69"/>
      <c r="U19" s="39"/>
      <c r="V19" s="39"/>
      <c r="W19" s="39"/>
      <c r="X19" s="39"/>
      <c r="Y19" s="39"/>
      <c r="Z19" s="39"/>
      <c r="AA19" s="39"/>
      <c r="AB19" s="39"/>
      <c r="AC19" s="39"/>
      <c r="AD19" s="39"/>
      <c r="AE19" s="39"/>
      <c r="AF19" s="39"/>
      <c r="AG19" s="70"/>
      <c r="AH19" s="71">
        <f t="shared" si="0"/>
        <v>0</v>
      </c>
      <c r="AI19" s="71">
        <f t="shared" si="1"/>
        <v>0</v>
      </c>
      <c r="AJ19" s="71">
        <f t="shared" si="2"/>
        <v>0</v>
      </c>
      <c r="AK19" s="71">
        <f t="shared" si="3"/>
        <v>0</v>
      </c>
    </row>
    <row r="20" spans="1:37" s="1" customFormat="1" ht="18" customHeight="1">
      <c r="A20" s="39"/>
      <c r="B20" s="39"/>
      <c r="C20" s="39"/>
      <c r="D20" s="39"/>
      <c r="E20" s="39"/>
      <c r="F20" s="39"/>
      <c r="G20" s="39"/>
      <c r="H20" s="39"/>
      <c r="I20" s="39"/>
      <c r="J20" s="39"/>
      <c r="K20" s="69"/>
      <c r="L20" s="39"/>
      <c r="M20" s="39"/>
      <c r="N20" s="39"/>
      <c r="O20" s="39"/>
      <c r="P20" s="39"/>
      <c r="Q20" s="39"/>
      <c r="R20" s="39"/>
      <c r="S20" s="39"/>
      <c r="T20" s="69"/>
      <c r="U20" s="39"/>
      <c r="V20" s="39"/>
      <c r="W20" s="39"/>
      <c r="X20" s="39"/>
      <c r="Y20" s="39"/>
      <c r="Z20" s="39"/>
      <c r="AA20" s="39"/>
      <c r="AB20" s="39"/>
      <c r="AC20" s="39"/>
      <c r="AD20" s="39"/>
      <c r="AE20" s="39"/>
      <c r="AF20" s="39"/>
      <c r="AG20" s="70"/>
      <c r="AH20" s="71">
        <f t="shared" si="0"/>
        <v>0</v>
      </c>
      <c r="AI20" s="71">
        <f t="shared" si="1"/>
        <v>0</v>
      </c>
      <c r="AJ20" s="71">
        <f t="shared" si="2"/>
        <v>0</v>
      </c>
      <c r="AK20" s="71">
        <f t="shared" si="3"/>
        <v>0</v>
      </c>
    </row>
    <row r="21" spans="1:37" s="1" customFormat="1" ht="18" customHeight="1">
      <c r="A21" s="39"/>
      <c r="B21" s="39"/>
      <c r="C21" s="39"/>
      <c r="D21" s="39"/>
      <c r="E21" s="39"/>
      <c r="F21" s="39"/>
      <c r="G21" s="39"/>
      <c r="H21" s="39"/>
      <c r="I21" s="39"/>
      <c r="J21" s="39"/>
      <c r="K21" s="69"/>
      <c r="L21" s="39"/>
      <c r="M21" s="39"/>
      <c r="N21" s="39"/>
      <c r="O21" s="39"/>
      <c r="P21" s="39"/>
      <c r="Q21" s="39"/>
      <c r="R21" s="39"/>
      <c r="S21" s="39"/>
      <c r="T21" s="69"/>
      <c r="U21" s="39"/>
      <c r="V21" s="39"/>
      <c r="W21" s="39"/>
      <c r="X21" s="39"/>
      <c r="Y21" s="39"/>
      <c r="Z21" s="39"/>
      <c r="AA21" s="39"/>
      <c r="AB21" s="39"/>
      <c r="AC21" s="39"/>
      <c r="AD21" s="39"/>
      <c r="AE21" s="39"/>
      <c r="AF21" s="39"/>
      <c r="AG21" s="70"/>
      <c r="AH21" s="71">
        <f t="shared" si="0"/>
        <v>0</v>
      </c>
      <c r="AI21" s="71">
        <f t="shared" si="1"/>
        <v>0</v>
      </c>
      <c r="AJ21" s="71">
        <f t="shared" si="2"/>
        <v>0</v>
      </c>
      <c r="AK21" s="71">
        <f t="shared" si="3"/>
        <v>0</v>
      </c>
    </row>
    <row r="22" spans="1:37" s="1" customFormat="1" ht="18" customHeight="1">
      <c r="A22" s="39"/>
      <c r="B22" s="39"/>
      <c r="C22" s="39"/>
      <c r="D22" s="39"/>
      <c r="E22" s="39"/>
      <c r="F22" s="39"/>
      <c r="G22" s="39"/>
      <c r="H22" s="39"/>
      <c r="I22" s="39"/>
      <c r="J22" s="39"/>
      <c r="K22" s="69"/>
      <c r="L22" s="39"/>
      <c r="M22" s="39"/>
      <c r="N22" s="39"/>
      <c r="O22" s="39"/>
      <c r="P22" s="39"/>
      <c r="Q22" s="39"/>
      <c r="R22" s="39"/>
      <c r="S22" s="39"/>
      <c r="T22" s="69"/>
      <c r="U22" s="39"/>
      <c r="V22" s="39"/>
      <c r="W22" s="39"/>
      <c r="X22" s="39"/>
      <c r="Y22" s="39"/>
      <c r="Z22" s="39"/>
      <c r="AA22" s="39"/>
      <c r="AB22" s="39"/>
      <c r="AC22" s="39"/>
      <c r="AD22" s="39"/>
      <c r="AE22" s="39"/>
      <c r="AF22" s="39"/>
      <c r="AG22" s="70"/>
      <c r="AH22" s="71">
        <f t="shared" si="0"/>
        <v>0</v>
      </c>
      <c r="AI22" s="71">
        <f t="shared" si="1"/>
        <v>0</v>
      </c>
      <c r="AJ22" s="71">
        <f t="shared" si="2"/>
        <v>0</v>
      </c>
      <c r="AK22" s="71">
        <f t="shared" si="3"/>
        <v>0</v>
      </c>
    </row>
    <row r="23" spans="1:37" s="1" customFormat="1" ht="18" customHeight="1">
      <c r="A23" s="39"/>
      <c r="B23" s="39"/>
      <c r="C23" s="39"/>
      <c r="D23" s="39"/>
      <c r="E23" s="39"/>
      <c r="F23" s="39"/>
      <c r="G23" s="39"/>
      <c r="H23" s="39"/>
      <c r="I23" s="39"/>
      <c r="J23" s="39"/>
      <c r="K23" s="69"/>
      <c r="L23" s="39"/>
      <c r="M23" s="39"/>
      <c r="N23" s="39"/>
      <c r="O23" s="39"/>
      <c r="P23" s="39"/>
      <c r="Q23" s="39"/>
      <c r="R23" s="39"/>
      <c r="S23" s="39"/>
      <c r="T23" s="69"/>
      <c r="U23" s="39"/>
      <c r="V23" s="39"/>
      <c r="W23" s="39"/>
      <c r="X23" s="39"/>
      <c r="Y23" s="39"/>
      <c r="Z23" s="39"/>
      <c r="AA23" s="39"/>
      <c r="AB23" s="39"/>
      <c r="AC23" s="39"/>
      <c r="AD23" s="39"/>
      <c r="AE23" s="39"/>
      <c r="AF23" s="39"/>
      <c r="AG23" s="70"/>
      <c r="AH23" s="71">
        <f t="shared" si="0"/>
        <v>0</v>
      </c>
      <c r="AI23" s="71">
        <f t="shared" si="1"/>
        <v>0</v>
      </c>
      <c r="AJ23" s="71">
        <f t="shared" si="2"/>
        <v>0</v>
      </c>
      <c r="AK23" s="71">
        <f t="shared" si="3"/>
        <v>0</v>
      </c>
    </row>
    <row r="24" spans="1:37" s="1" customFormat="1" ht="18" customHeight="1">
      <c r="A24" s="39"/>
      <c r="B24" s="39"/>
      <c r="C24" s="39"/>
      <c r="D24" s="39"/>
      <c r="E24" s="39"/>
      <c r="F24" s="39"/>
      <c r="G24" s="39"/>
      <c r="H24" s="39"/>
      <c r="I24" s="39"/>
      <c r="J24" s="39"/>
      <c r="K24" s="69"/>
      <c r="L24" s="39"/>
      <c r="M24" s="39"/>
      <c r="N24" s="39"/>
      <c r="O24" s="39"/>
      <c r="P24" s="39"/>
      <c r="Q24" s="39"/>
      <c r="R24" s="39"/>
      <c r="S24" s="39"/>
      <c r="T24" s="69"/>
      <c r="U24" s="39"/>
      <c r="V24" s="39"/>
      <c r="W24" s="39"/>
      <c r="X24" s="39"/>
      <c r="Y24" s="39"/>
      <c r="Z24" s="39"/>
      <c r="AA24" s="39"/>
      <c r="AB24" s="39"/>
      <c r="AC24" s="39"/>
      <c r="AD24" s="39"/>
      <c r="AE24" s="39"/>
      <c r="AF24" s="39"/>
      <c r="AG24" s="70"/>
      <c r="AH24" s="71">
        <f t="shared" si="0"/>
        <v>0</v>
      </c>
      <c r="AI24" s="71">
        <f t="shared" si="1"/>
        <v>0</v>
      </c>
      <c r="AJ24" s="71">
        <f t="shared" si="2"/>
        <v>0</v>
      </c>
      <c r="AK24" s="71">
        <f t="shared" si="3"/>
        <v>0</v>
      </c>
    </row>
    <row r="25" spans="1:37" s="1" customFormat="1" ht="18" customHeight="1">
      <c r="A25" s="39"/>
      <c r="B25" s="39"/>
      <c r="C25" s="39"/>
      <c r="D25" s="39"/>
      <c r="E25" s="39"/>
      <c r="F25" s="39"/>
      <c r="G25" s="39"/>
      <c r="H25" s="39"/>
      <c r="I25" s="39"/>
      <c r="J25" s="39"/>
      <c r="K25" s="69"/>
      <c r="L25" s="39"/>
      <c r="M25" s="39"/>
      <c r="N25" s="39"/>
      <c r="O25" s="39"/>
      <c r="P25" s="39"/>
      <c r="Q25" s="39"/>
      <c r="R25" s="39"/>
      <c r="S25" s="39"/>
      <c r="T25" s="69"/>
      <c r="U25" s="39"/>
      <c r="V25" s="39"/>
      <c r="W25" s="39"/>
      <c r="X25" s="39"/>
      <c r="Y25" s="39"/>
      <c r="Z25" s="39"/>
      <c r="AA25" s="39"/>
      <c r="AB25" s="39"/>
      <c r="AC25" s="39"/>
      <c r="AD25" s="39"/>
      <c r="AE25" s="39"/>
      <c r="AF25" s="39"/>
      <c r="AG25" s="70"/>
      <c r="AH25" s="71">
        <f t="shared" si="0"/>
        <v>0</v>
      </c>
      <c r="AI25" s="71">
        <f t="shared" si="1"/>
        <v>0</v>
      </c>
      <c r="AJ25" s="71">
        <f t="shared" si="2"/>
        <v>0</v>
      </c>
      <c r="AK25" s="71">
        <f t="shared" si="3"/>
        <v>0</v>
      </c>
    </row>
    <row r="26" spans="1:37" s="1" customFormat="1" ht="18" customHeight="1">
      <c r="A26" s="39"/>
      <c r="B26" s="39"/>
      <c r="C26" s="39"/>
      <c r="D26" s="39"/>
      <c r="E26" s="39"/>
      <c r="F26" s="39"/>
      <c r="G26" s="39"/>
      <c r="H26" s="39"/>
      <c r="I26" s="39"/>
      <c r="J26" s="39"/>
      <c r="K26" s="69"/>
      <c r="L26" s="39"/>
      <c r="M26" s="39"/>
      <c r="N26" s="39"/>
      <c r="O26" s="39"/>
      <c r="P26" s="39"/>
      <c r="Q26" s="39"/>
      <c r="R26" s="39"/>
      <c r="S26" s="39"/>
      <c r="T26" s="69"/>
      <c r="U26" s="39"/>
      <c r="V26" s="39"/>
      <c r="W26" s="39"/>
      <c r="X26" s="39"/>
      <c r="Y26" s="39"/>
      <c r="Z26" s="39"/>
      <c r="AA26" s="39"/>
      <c r="AB26" s="39"/>
      <c r="AC26" s="39"/>
      <c r="AD26" s="39"/>
      <c r="AE26" s="39"/>
      <c r="AF26" s="39"/>
      <c r="AG26" s="70"/>
      <c r="AH26" s="71">
        <f t="shared" si="0"/>
        <v>0</v>
      </c>
      <c r="AI26" s="71">
        <f t="shared" si="1"/>
        <v>0</v>
      </c>
      <c r="AJ26" s="71">
        <f t="shared" si="2"/>
        <v>0</v>
      </c>
      <c r="AK26" s="71">
        <f t="shared" si="3"/>
        <v>0</v>
      </c>
    </row>
    <row r="27" spans="1:37" s="1" customFormat="1" ht="18" customHeight="1">
      <c r="A27" s="39"/>
      <c r="B27" s="39"/>
      <c r="C27" s="39"/>
      <c r="D27" s="39"/>
      <c r="E27" s="39"/>
      <c r="F27" s="39"/>
      <c r="G27" s="39"/>
      <c r="H27" s="39"/>
      <c r="I27" s="39"/>
      <c r="J27" s="39"/>
      <c r="K27" s="69"/>
      <c r="L27" s="39"/>
      <c r="M27" s="39"/>
      <c r="N27" s="39"/>
      <c r="O27" s="39"/>
      <c r="P27" s="39"/>
      <c r="Q27" s="39"/>
      <c r="R27" s="39"/>
      <c r="S27" s="39"/>
      <c r="T27" s="69"/>
      <c r="U27" s="39"/>
      <c r="V27" s="39"/>
      <c r="W27" s="39"/>
      <c r="X27" s="39"/>
      <c r="Y27" s="39"/>
      <c r="Z27" s="39"/>
      <c r="AA27" s="39"/>
      <c r="AB27" s="39"/>
      <c r="AC27" s="39"/>
      <c r="AD27" s="39"/>
      <c r="AE27" s="39"/>
      <c r="AF27" s="39"/>
      <c r="AG27" s="70"/>
      <c r="AH27" s="71">
        <f t="shared" si="0"/>
        <v>0</v>
      </c>
      <c r="AI27" s="71">
        <f t="shared" si="1"/>
        <v>0</v>
      </c>
      <c r="AJ27" s="71">
        <f t="shared" si="2"/>
        <v>0</v>
      </c>
      <c r="AK27" s="71">
        <f t="shared" si="3"/>
        <v>0</v>
      </c>
    </row>
    <row r="28" spans="1:37" s="1" customFormat="1" ht="18" customHeight="1">
      <c r="A28" s="39"/>
      <c r="B28" s="39"/>
      <c r="C28" s="39"/>
      <c r="D28" s="39"/>
      <c r="E28" s="39"/>
      <c r="F28" s="39"/>
      <c r="G28" s="39"/>
      <c r="H28" s="39"/>
      <c r="I28" s="39"/>
      <c r="J28" s="39"/>
      <c r="K28" s="69"/>
      <c r="L28" s="39"/>
      <c r="M28" s="39"/>
      <c r="N28" s="39"/>
      <c r="O28" s="39"/>
      <c r="P28" s="39"/>
      <c r="Q28" s="39"/>
      <c r="R28" s="39"/>
      <c r="S28" s="39"/>
      <c r="T28" s="69"/>
      <c r="U28" s="39"/>
      <c r="V28" s="39"/>
      <c r="W28" s="39"/>
      <c r="X28" s="39"/>
      <c r="Y28" s="39"/>
      <c r="Z28" s="39"/>
      <c r="AA28" s="39"/>
      <c r="AB28" s="39"/>
      <c r="AC28" s="39"/>
      <c r="AD28" s="39"/>
      <c r="AE28" s="39"/>
      <c r="AF28" s="39"/>
      <c r="AG28" s="70"/>
      <c r="AH28" s="71">
        <f t="shared" si="0"/>
        <v>0</v>
      </c>
      <c r="AI28" s="71">
        <f t="shared" si="1"/>
        <v>0</v>
      </c>
      <c r="AJ28" s="71">
        <f t="shared" si="2"/>
        <v>0</v>
      </c>
      <c r="AK28" s="71">
        <f t="shared" si="3"/>
        <v>0</v>
      </c>
    </row>
    <row r="29" spans="1:37" s="1" customFormat="1" ht="18" customHeight="1">
      <c r="A29" s="39"/>
      <c r="B29" s="39"/>
      <c r="C29" s="39"/>
      <c r="D29" s="39"/>
      <c r="E29" s="39"/>
      <c r="F29" s="39"/>
      <c r="G29" s="39"/>
      <c r="H29" s="39"/>
      <c r="I29" s="39"/>
      <c r="J29" s="39"/>
      <c r="K29" s="69"/>
      <c r="L29" s="39"/>
      <c r="M29" s="39"/>
      <c r="N29" s="39"/>
      <c r="O29" s="39"/>
      <c r="P29" s="39"/>
      <c r="Q29" s="39"/>
      <c r="R29" s="39"/>
      <c r="S29" s="39"/>
      <c r="T29" s="69"/>
      <c r="U29" s="39"/>
      <c r="V29" s="39"/>
      <c r="W29" s="39"/>
      <c r="X29" s="39"/>
      <c r="Y29" s="39"/>
      <c r="Z29" s="39"/>
      <c r="AA29" s="39"/>
      <c r="AB29" s="39"/>
      <c r="AC29" s="39"/>
      <c r="AD29" s="39"/>
      <c r="AE29" s="39"/>
      <c r="AF29" s="39"/>
      <c r="AG29" s="70"/>
      <c r="AH29" s="71">
        <f t="shared" si="0"/>
        <v>0</v>
      </c>
      <c r="AI29" s="71">
        <f t="shared" si="1"/>
        <v>0</v>
      </c>
      <c r="AJ29" s="71">
        <f t="shared" si="2"/>
        <v>0</v>
      </c>
      <c r="AK29" s="71">
        <f t="shared" si="3"/>
        <v>0</v>
      </c>
    </row>
    <row r="30" spans="1:37" s="1" customFormat="1" ht="18" customHeight="1">
      <c r="A30" s="39"/>
      <c r="B30" s="39"/>
      <c r="C30" s="39"/>
      <c r="D30" s="39"/>
      <c r="E30" s="39"/>
      <c r="F30" s="39"/>
      <c r="G30" s="39"/>
      <c r="H30" s="39"/>
      <c r="I30" s="39"/>
      <c r="J30" s="39"/>
      <c r="K30" s="69"/>
      <c r="L30" s="39"/>
      <c r="M30" s="39"/>
      <c r="N30" s="39"/>
      <c r="O30" s="39"/>
      <c r="P30" s="39"/>
      <c r="Q30" s="39"/>
      <c r="R30" s="39"/>
      <c r="S30" s="39"/>
      <c r="T30" s="69"/>
      <c r="U30" s="39"/>
      <c r="V30" s="39"/>
      <c r="W30" s="39"/>
      <c r="X30" s="39"/>
      <c r="Y30" s="39"/>
      <c r="Z30" s="39"/>
      <c r="AA30" s="39"/>
      <c r="AB30" s="39"/>
      <c r="AC30" s="39"/>
      <c r="AD30" s="39"/>
      <c r="AE30" s="39"/>
      <c r="AF30" s="39"/>
      <c r="AG30" s="70"/>
      <c r="AH30" s="71">
        <f t="shared" si="0"/>
        <v>0</v>
      </c>
      <c r="AI30" s="71">
        <f t="shared" si="1"/>
        <v>0</v>
      </c>
      <c r="AJ30" s="71">
        <f t="shared" si="2"/>
        <v>0</v>
      </c>
      <c r="AK30" s="71">
        <f t="shared" si="3"/>
        <v>0</v>
      </c>
    </row>
    <row r="31" spans="1:37" s="1" customFormat="1" ht="18" customHeight="1">
      <c r="A31" s="39"/>
      <c r="B31" s="39"/>
      <c r="C31" s="39"/>
      <c r="D31" s="39"/>
      <c r="E31" s="39"/>
      <c r="F31" s="39"/>
      <c r="G31" s="39"/>
      <c r="H31" s="39"/>
      <c r="I31" s="39"/>
      <c r="J31" s="39"/>
      <c r="K31" s="69"/>
      <c r="L31" s="39"/>
      <c r="M31" s="39"/>
      <c r="N31" s="39"/>
      <c r="O31" s="39"/>
      <c r="P31" s="39"/>
      <c r="Q31" s="39"/>
      <c r="R31" s="39"/>
      <c r="S31" s="39"/>
      <c r="T31" s="69"/>
      <c r="U31" s="39"/>
      <c r="V31" s="39"/>
      <c r="W31" s="39"/>
      <c r="X31" s="39"/>
      <c r="Y31" s="39"/>
      <c r="Z31" s="39"/>
      <c r="AA31" s="39"/>
      <c r="AB31" s="39"/>
      <c r="AC31" s="39"/>
      <c r="AD31" s="39"/>
      <c r="AE31" s="39"/>
      <c r="AF31" s="39"/>
      <c r="AG31" s="70"/>
      <c r="AH31" s="71">
        <f t="shared" si="0"/>
        <v>0</v>
      </c>
      <c r="AI31" s="71">
        <f t="shared" si="1"/>
        <v>0</v>
      </c>
      <c r="AJ31" s="71">
        <f t="shared" si="2"/>
        <v>0</v>
      </c>
      <c r="AK31" s="71">
        <f t="shared" si="3"/>
        <v>0</v>
      </c>
    </row>
    <row r="32" spans="1:37" s="1" customFormat="1" ht="18" customHeight="1">
      <c r="A32" s="39"/>
      <c r="B32" s="39"/>
      <c r="C32" s="39"/>
      <c r="D32" s="39"/>
      <c r="E32" s="39"/>
      <c r="F32" s="39"/>
      <c r="G32" s="39"/>
      <c r="H32" s="39"/>
      <c r="I32" s="39"/>
      <c r="J32" s="39"/>
      <c r="K32" s="69"/>
      <c r="L32" s="39"/>
      <c r="M32" s="39"/>
      <c r="N32" s="39"/>
      <c r="O32" s="39"/>
      <c r="P32" s="39"/>
      <c r="Q32" s="39"/>
      <c r="R32" s="39"/>
      <c r="S32" s="39"/>
      <c r="T32" s="69"/>
      <c r="U32" s="39"/>
      <c r="V32" s="39"/>
      <c r="W32" s="39"/>
      <c r="X32" s="39"/>
      <c r="Y32" s="39"/>
      <c r="Z32" s="39"/>
      <c r="AA32" s="39"/>
      <c r="AB32" s="39"/>
      <c r="AC32" s="39"/>
      <c r="AD32" s="39"/>
      <c r="AE32" s="39"/>
      <c r="AF32" s="39"/>
      <c r="AG32" s="70"/>
      <c r="AH32" s="71">
        <f t="shared" si="0"/>
        <v>0</v>
      </c>
      <c r="AI32" s="71">
        <f t="shared" si="1"/>
        <v>0</v>
      </c>
      <c r="AJ32" s="71">
        <f t="shared" si="2"/>
        <v>0</v>
      </c>
      <c r="AK32" s="71">
        <f t="shared" si="3"/>
        <v>0</v>
      </c>
    </row>
    <row r="33" spans="1:37" s="1" customFormat="1" ht="18" customHeight="1">
      <c r="A33" s="39"/>
      <c r="B33" s="39"/>
      <c r="C33" s="39"/>
      <c r="D33" s="39"/>
      <c r="E33" s="39"/>
      <c r="F33" s="39"/>
      <c r="G33" s="39"/>
      <c r="H33" s="39"/>
      <c r="I33" s="39"/>
      <c r="J33" s="39"/>
      <c r="K33" s="69"/>
      <c r="L33" s="39"/>
      <c r="M33" s="39"/>
      <c r="N33" s="39"/>
      <c r="O33" s="39"/>
      <c r="P33" s="39"/>
      <c r="Q33" s="39"/>
      <c r="R33" s="39"/>
      <c r="S33" s="39"/>
      <c r="T33" s="69"/>
      <c r="U33" s="39"/>
      <c r="V33" s="39"/>
      <c r="W33" s="39"/>
      <c r="X33" s="39"/>
      <c r="Y33" s="39"/>
      <c r="Z33" s="39"/>
      <c r="AA33" s="39"/>
      <c r="AB33" s="39"/>
      <c r="AC33" s="39"/>
      <c r="AD33" s="39"/>
      <c r="AE33" s="39"/>
      <c r="AF33" s="39"/>
      <c r="AG33" s="70"/>
      <c r="AH33" s="71">
        <f t="shared" si="0"/>
        <v>0</v>
      </c>
      <c r="AI33" s="71">
        <f t="shared" si="1"/>
        <v>0</v>
      </c>
      <c r="AJ33" s="71">
        <f t="shared" si="2"/>
        <v>0</v>
      </c>
      <c r="AK33" s="71">
        <f t="shared" si="3"/>
        <v>0</v>
      </c>
    </row>
    <row r="34" spans="1:37" s="1" customFormat="1" ht="18" customHeight="1">
      <c r="A34" s="39"/>
      <c r="B34" s="39"/>
      <c r="C34" s="39"/>
      <c r="D34" s="39"/>
      <c r="E34" s="39"/>
      <c r="F34" s="39"/>
      <c r="G34" s="39"/>
      <c r="H34" s="39"/>
      <c r="I34" s="39"/>
      <c r="J34" s="39"/>
      <c r="K34" s="69"/>
      <c r="L34" s="39"/>
      <c r="M34" s="39"/>
      <c r="N34" s="39"/>
      <c r="O34" s="39"/>
      <c r="P34" s="39"/>
      <c r="Q34" s="39"/>
      <c r="R34" s="39"/>
      <c r="S34" s="39"/>
      <c r="T34" s="69"/>
      <c r="U34" s="39"/>
      <c r="V34" s="39"/>
      <c r="W34" s="39"/>
      <c r="X34" s="39"/>
      <c r="Y34" s="39"/>
      <c r="Z34" s="39"/>
      <c r="AA34" s="39"/>
      <c r="AB34" s="39"/>
      <c r="AC34" s="39"/>
      <c r="AD34" s="39"/>
      <c r="AE34" s="39"/>
      <c r="AF34" s="39"/>
      <c r="AG34" s="70"/>
      <c r="AH34" s="71">
        <f t="shared" si="0"/>
        <v>0</v>
      </c>
      <c r="AI34" s="71">
        <f t="shared" si="1"/>
        <v>0</v>
      </c>
      <c r="AJ34" s="71">
        <f t="shared" si="2"/>
        <v>0</v>
      </c>
      <c r="AK34" s="71">
        <f t="shared" si="3"/>
        <v>0</v>
      </c>
    </row>
    <row r="35" spans="1:37" s="1" customFormat="1" ht="18" customHeight="1">
      <c r="A35" s="39"/>
      <c r="B35" s="39"/>
      <c r="C35" s="39"/>
      <c r="D35" s="39"/>
      <c r="E35" s="39"/>
      <c r="F35" s="39"/>
      <c r="G35" s="39"/>
      <c r="H35" s="39"/>
      <c r="I35" s="39"/>
      <c r="J35" s="39"/>
      <c r="K35" s="69"/>
      <c r="L35" s="39"/>
      <c r="M35" s="39"/>
      <c r="N35" s="39"/>
      <c r="O35" s="39"/>
      <c r="P35" s="39"/>
      <c r="Q35" s="39"/>
      <c r="R35" s="39"/>
      <c r="S35" s="39"/>
      <c r="T35" s="69"/>
      <c r="U35" s="39"/>
      <c r="V35" s="39"/>
      <c r="W35" s="39"/>
      <c r="X35" s="39"/>
      <c r="Y35" s="39"/>
      <c r="Z35" s="39"/>
      <c r="AA35" s="39"/>
      <c r="AB35" s="39"/>
      <c r="AC35" s="39"/>
      <c r="AD35" s="39"/>
      <c r="AE35" s="39"/>
      <c r="AF35" s="39"/>
      <c r="AG35" s="70"/>
      <c r="AH35" s="71">
        <f t="shared" si="0"/>
        <v>0</v>
      </c>
      <c r="AI35" s="71">
        <f t="shared" si="1"/>
        <v>0</v>
      </c>
      <c r="AJ35" s="71">
        <f t="shared" si="2"/>
        <v>0</v>
      </c>
      <c r="AK35" s="71">
        <f t="shared" si="3"/>
        <v>0</v>
      </c>
    </row>
    <row r="36" spans="1:37" s="1" customFormat="1" ht="18" customHeight="1">
      <c r="A36" s="39"/>
      <c r="B36" s="39"/>
      <c r="C36" s="39"/>
      <c r="D36" s="39"/>
      <c r="E36" s="39"/>
      <c r="F36" s="39"/>
      <c r="G36" s="39"/>
      <c r="H36" s="39"/>
      <c r="I36" s="39"/>
      <c r="J36" s="39"/>
      <c r="K36" s="69"/>
      <c r="L36" s="39"/>
      <c r="M36" s="39"/>
      <c r="N36" s="39"/>
      <c r="O36" s="39"/>
      <c r="P36" s="39"/>
      <c r="Q36" s="39"/>
      <c r="R36" s="39"/>
      <c r="S36" s="39"/>
      <c r="T36" s="69"/>
      <c r="U36" s="39"/>
      <c r="V36" s="39"/>
      <c r="W36" s="39"/>
      <c r="X36" s="39"/>
      <c r="Y36" s="39"/>
      <c r="Z36" s="39"/>
      <c r="AA36" s="39"/>
      <c r="AB36" s="39"/>
      <c r="AC36" s="39"/>
      <c r="AD36" s="39"/>
      <c r="AE36" s="39"/>
      <c r="AF36" s="39"/>
      <c r="AG36" s="70"/>
      <c r="AH36" s="71">
        <f t="shared" si="0"/>
        <v>0</v>
      </c>
      <c r="AI36" s="71">
        <f t="shared" si="1"/>
        <v>0</v>
      </c>
      <c r="AJ36" s="71">
        <f t="shared" si="2"/>
        <v>0</v>
      </c>
      <c r="AK36" s="71">
        <f t="shared" si="3"/>
        <v>0</v>
      </c>
    </row>
    <row r="37" spans="1:37" s="1" customFormat="1" ht="18" customHeight="1">
      <c r="A37" s="39"/>
      <c r="B37" s="39"/>
      <c r="C37" s="39"/>
      <c r="D37" s="39"/>
      <c r="E37" s="39"/>
      <c r="F37" s="39"/>
      <c r="G37" s="39"/>
      <c r="H37" s="39"/>
      <c r="I37" s="39"/>
      <c r="J37" s="39"/>
      <c r="K37" s="69"/>
      <c r="L37" s="39"/>
      <c r="M37" s="39"/>
      <c r="N37" s="39"/>
      <c r="O37" s="39"/>
      <c r="P37" s="39"/>
      <c r="Q37" s="39"/>
      <c r="R37" s="39"/>
      <c r="S37" s="39"/>
      <c r="T37" s="69"/>
      <c r="U37" s="39"/>
      <c r="V37" s="39"/>
      <c r="W37" s="39"/>
      <c r="X37" s="39"/>
      <c r="Y37" s="39"/>
      <c r="Z37" s="39"/>
      <c r="AA37" s="39"/>
      <c r="AB37" s="39"/>
      <c r="AC37" s="39"/>
      <c r="AD37" s="39"/>
      <c r="AE37" s="39"/>
      <c r="AF37" s="39"/>
      <c r="AG37" s="70"/>
      <c r="AH37" s="71">
        <f t="shared" si="0"/>
        <v>0</v>
      </c>
      <c r="AI37" s="71">
        <f t="shared" si="1"/>
        <v>0</v>
      </c>
      <c r="AJ37" s="71">
        <f t="shared" si="2"/>
        <v>0</v>
      </c>
      <c r="AK37" s="71">
        <f t="shared" si="3"/>
        <v>0</v>
      </c>
    </row>
    <row r="38" spans="1:37" s="1" customFormat="1" ht="18" customHeight="1">
      <c r="A38" s="39"/>
      <c r="B38" s="39"/>
      <c r="C38" s="39"/>
      <c r="D38" s="39"/>
      <c r="E38" s="39"/>
      <c r="F38" s="39"/>
      <c r="G38" s="39"/>
      <c r="H38" s="39"/>
      <c r="I38" s="39"/>
      <c r="J38" s="39"/>
      <c r="K38" s="69"/>
      <c r="L38" s="39"/>
      <c r="M38" s="39"/>
      <c r="N38" s="39"/>
      <c r="O38" s="39"/>
      <c r="P38" s="39"/>
      <c r="Q38" s="39"/>
      <c r="R38" s="39"/>
      <c r="S38" s="39"/>
      <c r="T38" s="69"/>
      <c r="U38" s="39"/>
      <c r="V38" s="39"/>
      <c r="W38" s="39"/>
      <c r="X38" s="39"/>
      <c r="Y38" s="39"/>
      <c r="Z38" s="39"/>
      <c r="AA38" s="39"/>
      <c r="AB38" s="39"/>
      <c r="AC38" s="39"/>
      <c r="AD38" s="39"/>
      <c r="AE38" s="39"/>
      <c r="AF38" s="39"/>
      <c r="AG38" s="70"/>
      <c r="AH38" s="71">
        <f t="shared" si="0"/>
        <v>0</v>
      </c>
      <c r="AI38" s="71">
        <f t="shared" si="1"/>
        <v>0</v>
      </c>
      <c r="AJ38" s="71">
        <f t="shared" si="2"/>
        <v>0</v>
      </c>
      <c r="AK38" s="71">
        <f t="shared" si="3"/>
        <v>0</v>
      </c>
    </row>
    <row r="39" spans="1:37" s="1" customFormat="1" ht="18" customHeight="1">
      <c r="A39" s="39"/>
      <c r="B39" s="39"/>
      <c r="C39" s="39"/>
      <c r="D39" s="39"/>
      <c r="E39" s="39"/>
      <c r="F39" s="39"/>
      <c r="G39" s="39"/>
      <c r="H39" s="39"/>
      <c r="I39" s="39"/>
      <c r="J39" s="39"/>
      <c r="K39" s="69"/>
      <c r="L39" s="39"/>
      <c r="M39" s="39"/>
      <c r="N39" s="39"/>
      <c r="O39" s="39"/>
      <c r="P39" s="39"/>
      <c r="Q39" s="39"/>
      <c r="R39" s="39"/>
      <c r="S39" s="39"/>
      <c r="T39" s="69"/>
      <c r="U39" s="39"/>
      <c r="V39" s="39"/>
      <c r="W39" s="39"/>
      <c r="X39" s="39"/>
      <c r="Y39" s="39"/>
      <c r="Z39" s="39"/>
      <c r="AA39" s="39"/>
      <c r="AB39" s="39"/>
      <c r="AC39" s="39"/>
      <c r="AD39" s="39"/>
      <c r="AE39" s="39"/>
      <c r="AF39" s="39"/>
      <c r="AG39" s="70"/>
      <c r="AH39" s="71">
        <f t="shared" si="0"/>
        <v>0</v>
      </c>
      <c r="AI39" s="71">
        <f t="shared" si="1"/>
        <v>0</v>
      </c>
      <c r="AJ39" s="71">
        <f t="shared" si="2"/>
        <v>0</v>
      </c>
      <c r="AK39" s="71">
        <f t="shared" si="3"/>
        <v>0</v>
      </c>
    </row>
    <row r="40" spans="1:37" s="1" customFormat="1" ht="18" customHeight="1">
      <c r="A40" s="39"/>
      <c r="B40" s="39"/>
      <c r="C40" s="39"/>
      <c r="D40" s="39"/>
      <c r="E40" s="39"/>
      <c r="F40" s="39"/>
      <c r="G40" s="39"/>
      <c r="H40" s="39"/>
      <c r="I40" s="39"/>
      <c r="J40" s="39"/>
      <c r="K40" s="69"/>
      <c r="L40" s="39"/>
      <c r="M40" s="39"/>
      <c r="N40" s="39"/>
      <c r="O40" s="39"/>
      <c r="P40" s="39"/>
      <c r="Q40" s="39"/>
      <c r="R40" s="39"/>
      <c r="S40" s="39"/>
      <c r="T40" s="69"/>
      <c r="U40" s="39"/>
      <c r="V40" s="39"/>
      <c r="W40" s="39"/>
      <c r="X40" s="39"/>
      <c r="Y40" s="39"/>
      <c r="Z40" s="39"/>
      <c r="AA40" s="39"/>
      <c r="AB40" s="39"/>
      <c r="AC40" s="39"/>
      <c r="AD40" s="39"/>
      <c r="AE40" s="39"/>
      <c r="AF40" s="39"/>
      <c r="AG40" s="70"/>
      <c r="AH40" s="71">
        <f t="shared" si="0"/>
        <v>0</v>
      </c>
      <c r="AI40" s="71">
        <f t="shared" si="1"/>
        <v>0</v>
      </c>
      <c r="AJ40" s="71">
        <f t="shared" si="2"/>
        <v>0</v>
      </c>
      <c r="AK40" s="71">
        <f t="shared" si="3"/>
        <v>0</v>
      </c>
    </row>
    <row r="41" spans="1:37" s="1" customFormat="1" ht="18" customHeight="1">
      <c r="A41" s="39"/>
      <c r="B41" s="39"/>
      <c r="C41" s="39"/>
      <c r="D41" s="39"/>
      <c r="E41" s="39"/>
      <c r="F41" s="39"/>
      <c r="G41" s="39"/>
      <c r="H41" s="39"/>
      <c r="I41" s="39"/>
      <c r="J41" s="39"/>
      <c r="K41" s="69"/>
      <c r="L41" s="39"/>
      <c r="M41" s="39"/>
      <c r="N41" s="39"/>
      <c r="O41" s="39"/>
      <c r="P41" s="39"/>
      <c r="Q41" s="39"/>
      <c r="R41" s="39"/>
      <c r="S41" s="39"/>
      <c r="T41" s="69"/>
      <c r="U41" s="39"/>
      <c r="V41" s="39"/>
      <c r="W41" s="39"/>
      <c r="X41" s="39"/>
      <c r="Y41" s="39"/>
      <c r="Z41" s="39"/>
      <c r="AA41" s="39"/>
      <c r="AB41" s="39"/>
      <c r="AC41" s="39"/>
      <c r="AD41" s="39"/>
      <c r="AE41" s="39"/>
      <c r="AF41" s="39"/>
      <c r="AG41" s="70"/>
      <c r="AH41" s="71">
        <f t="shared" si="0"/>
        <v>0</v>
      </c>
      <c r="AI41" s="71">
        <f t="shared" si="1"/>
        <v>0</v>
      </c>
      <c r="AJ41" s="71">
        <f t="shared" si="2"/>
        <v>0</v>
      </c>
      <c r="AK41" s="71">
        <f t="shared" si="3"/>
        <v>0</v>
      </c>
    </row>
    <row r="42" spans="1:37" s="1" customFormat="1" ht="18" customHeight="1">
      <c r="A42" s="39"/>
      <c r="B42" s="39"/>
      <c r="C42" s="39"/>
      <c r="D42" s="39"/>
      <c r="E42" s="39"/>
      <c r="F42" s="39"/>
      <c r="G42" s="39"/>
      <c r="H42" s="39"/>
      <c r="I42" s="39"/>
      <c r="J42" s="39"/>
      <c r="K42" s="69"/>
      <c r="L42" s="39"/>
      <c r="M42" s="39"/>
      <c r="N42" s="39"/>
      <c r="O42" s="39"/>
      <c r="P42" s="39"/>
      <c r="Q42" s="39"/>
      <c r="R42" s="39"/>
      <c r="S42" s="39"/>
      <c r="T42" s="69"/>
      <c r="U42" s="39"/>
      <c r="V42" s="39"/>
      <c r="W42" s="39"/>
      <c r="X42" s="39"/>
      <c r="Y42" s="39"/>
      <c r="Z42" s="39"/>
      <c r="AA42" s="39"/>
      <c r="AB42" s="39"/>
      <c r="AC42" s="39"/>
      <c r="AD42" s="39"/>
      <c r="AE42" s="39"/>
      <c r="AF42" s="39"/>
      <c r="AG42" s="70"/>
      <c r="AH42" s="71">
        <f t="shared" si="0"/>
        <v>0</v>
      </c>
      <c r="AI42" s="71">
        <f t="shared" si="1"/>
        <v>0</v>
      </c>
      <c r="AJ42" s="71">
        <f t="shared" si="2"/>
        <v>0</v>
      </c>
      <c r="AK42" s="71">
        <f t="shared" si="3"/>
        <v>0</v>
      </c>
    </row>
    <row r="43" spans="1:37" s="1" customFormat="1" ht="18" customHeight="1">
      <c r="A43" s="39"/>
      <c r="B43" s="39"/>
      <c r="C43" s="39"/>
      <c r="D43" s="39"/>
      <c r="E43" s="39"/>
      <c r="F43" s="39"/>
      <c r="G43" s="39"/>
      <c r="H43" s="39"/>
      <c r="I43" s="39"/>
      <c r="J43" s="39"/>
      <c r="K43" s="69"/>
      <c r="L43" s="39"/>
      <c r="M43" s="39"/>
      <c r="N43" s="39"/>
      <c r="O43" s="39"/>
      <c r="P43" s="39"/>
      <c r="Q43" s="39"/>
      <c r="R43" s="39"/>
      <c r="S43" s="39"/>
      <c r="T43" s="69"/>
      <c r="U43" s="39"/>
      <c r="V43" s="39"/>
      <c r="W43" s="39"/>
      <c r="X43" s="39"/>
      <c r="Y43" s="39"/>
      <c r="Z43" s="39"/>
      <c r="AA43" s="39"/>
      <c r="AB43" s="39"/>
      <c r="AC43" s="39"/>
      <c r="AD43" s="39"/>
      <c r="AE43" s="39"/>
      <c r="AF43" s="39"/>
      <c r="AG43" s="70"/>
      <c r="AH43" s="71">
        <f t="shared" si="0"/>
        <v>0</v>
      </c>
      <c r="AI43" s="71">
        <f t="shared" si="1"/>
        <v>0</v>
      </c>
      <c r="AJ43" s="71">
        <f t="shared" si="2"/>
        <v>0</v>
      </c>
      <c r="AK43" s="71">
        <f t="shared" si="3"/>
        <v>0</v>
      </c>
    </row>
    <row r="44" spans="1:37" s="1" customFormat="1" ht="18" customHeight="1">
      <c r="A44" s="39"/>
      <c r="B44" s="39"/>
      <c r="C44" s="39"/>
      <c r="D44" s="39"/>
      <c r="E44" s="39"/>
      <c r="F44" s="39"/>
      <c r="G44" s="39"/>
      <c r="H44" s="39"/>
      <c r="I44" s="39"/>
      <c r="J44" s="39"/>
      <c r="K44" s="69"/>
      <c r="L44" s="39"/>
      <c r="M44" s="39"/>
      <c r="N44" s="39"/>
      <c r="O44" s="39"/>
      <c r="P44" s="39"/>
      <c r="Q44" s="39"/>
      <c r="R44" s="39"/>
      <c r="S44" s="39"/>
      <c r="T44" s="69"/>
      <c r="U44" s="39"/>
      <c r="V44" s="39"/>
      <c r="W44" s="39"/>
      <c r="X44" s="39"/>
      <c r="Y44" s="39"/>
      <c r="Z44" s="39"/>
      <c r="AA44" s="39"/>
      <c r="AB44" s="39"/>
      <c r="AC44" s="39"/>
      <c r="AD44" s="39"/>
      <c r="AE44" s="39"/>
      <c r="AF44" s="39"/>
      <c r="AG44" s="70"/>
      <c r="AH44" s="71">
        <f t="shared" si="0"/>
        <v>0</v>
      </c>
      <c r="AI44" s="71">
        <f t="shared" si="1"/>
        <v>0</v>
      </c>
      <c r="AJ44" s="71">
        <f t="shared" si="2"/>
        <v>0</v>
      </c>
      <c r="AK44" s="71">
        <f t="shared" si="3"/>
        <v>0</v>
      </c>
    </row>
    <row r="45" spans="1:37" s="1" customFormat="1" ht="18" customHeight="1">
      <c r="A45" s="39"/>
      <c r="B45" s="39"/>
      <c r="C45" s="39"/>
      <c r="D45" s="39"/>
      <c r="E45" s="39"/>
      <c r="F45" s="39"/>
      <c r="G45" s="39"/>
      <c r="H45" s="39"/>
      <c r="I45" s="39"/>
      <c r="J45" s="39"/>
      <c r="K45" s="69"/>
      <c r="L45" s="39"/>
      <c r="M45" s="39"/>
      <c r="N45" s="39"/>
      <c r="O45" s="39"/>
      <c r="P45" s="39"/>
      <c r="Q45" s="39"/>
      <c r="R45" s="39"/>
      <c r="S45" s="39"/>
      <c r="T45" s="69"/>
      <c r="U45" s="39"/>
      <c r="V45" s="39"/>
      <c r="W45" s="39"/>
      <c r="X45" s="39"/>
      <c r="Y45" s="39"/>
      <c r="Z45" s="39"/>
      <c r="AA45" s="39"/>
      <c r="AB45" s="39"/>
      <c r="AC45" s="39"/>
      <c r="AD45" s="39"/>
      <c r="AE45" s="39"/>
      <c r="AF45" s="39"/>
      <c r="AG45" s="70"/>
      <c r="AH45" s="71">
        <f t="shared" si="0"/>
        <v>0</v>
      </c>
      <c r="AI45" s="71">
        <f t="shared" si="1"/>
        <v>0</v>
      </c>
      <c r="AJ45" s="71">
        <f t="shared" si="2"/>
        <v>0</v>
      </c>
      <c r="AK45" s="71">
        <f t="shared" si="3"/>
        <v>0</v>
      </c>
    </row>
    <row r="46" spans="1:37" s="1" customFormat="1" ht="18" customHeight="1">
      <c r="A46" s="39"/>
      <c r="B46" s="39"/>
      <c r="C46" s="39"/>
      <c r="D46" s="39"/>
      <c r="E46" s="39"/>
      <c r="F46" s="39"/>
      <c r="G46" s="39"/>
      <c r="H46" s="39"/>
      <c r="I46" s="39"/>
      <c r="J46" s="39"/>
      <c r="K46" s="69"/>
      <c r="L46" s="39"/>
      <c r="M46" s="39"/>
      <c r="N46" s="39"/>
      <c r="O46" s="39"/>
      <c r="P46" s="39"/>
      <c r="Q46" s="39"/>
      <c r="R46" s="39"/>
      <c r="S46" s="39"/>
      <c r="T46" s="69"/>
      <c r="U46" s="39"/>
      <c r="V46" s="39"/>
      <c r="W46" s="39"/>
      <c r="X46" s="39"/>
      <c r="Y46" s="39"/>
      <c r="Z46" s="39"/>
      <c r="AA46" s="39"/>
      <c r="AB46" s="39"/>
      <c r="AC46" s="39"/>
      <c r="AD46" s="39"/>
      <c r="AE46" s="39"/>
      <c r="AF46" s="39"/>
      <c r="AG46" s="70"/>
      <c r="AH46" s="71">
        <f t="shared" si="0"/>
        <v>0</v>
      </c>
      <c r="AI46" s="71">
        <f t="shared" si="1"/>
        <v>0</v>
      </c>
      <c r="AJ46" s="71">
        <f t="shared" si="2"/>
        <v>0</v>
      </c>
      <c r="AK46" s="71">
        <f t="shared" si="3"/>
        <v>0</v>
      </c>
    </row>
    <row r="47" spans="1:37" s="1" customFormat="1" ht="18" customHeight="1">
      <c r="A47" s="39"/>
      <c r="B47" s="39"/>
      <c r="C47" s="39"/>
      <c r="D47" s="39"/>
      <c r="E47" s="39"/>
      <c r="F47" s="39"/>
      <c r="G47" s="39"/>
      <c r="H47" s="39"/>
      <c r="I47" s="39"/>
      <c r="J47" s="39"/>
      <c r="K47" s="69"/>
      <c r="L47" s="39"/>
      <c r="M47" s="39"/>
      <c r="N47" s="39"/>
      <c r="O47" s="39"/>
      <c r="P47" s="39"/>
      <c r="Q47" s="39"/>
      <c r="R47" s="39"/>
      <c r="S47" s="39"/>
      <c r="T47" s="69"/>
      <c r="U47" s="39"/>
      <c r="V47" s="39"/>
      <c r="W47" s="39"/>
      <c r="X47" s="39"/>
      <c r="Y47" s="39"/>
      <c r="Z47" s="39"/>
      <c r="AA47" s="39"/>
      <c r="AB47" s="39"/>
      <c r="AC47" s="39"/>
      <c r="AD47" s="39"/>
      <c r="AE47" s="39"/>
      <c r="AF47" s="39"/>
      <c r="AG47" s="70"/>
      <c r="AH47" s="71">
        <f t="shared" si="0"/>
        <v>0</v>
      </c>
      <c r="AI47" s="71">
        <f t="shared" si="1"/>
        <v>0</v>
      </c>
      <c r="AJ47" s="71">
        <f t="shared" si="2"/>
        <v>0</v>
      </c>
      <c r="AK47" s="71">
        <f t="shared" si="3"/>
        <v>0</v>
      </c>
    </row>
    <row r="48" spans="1:37" s="1" customFormat="1" ht="18" customHeight="1">
      <c r="A48" s="39"/>
      <c r="B48" s="39"/>
      <c r="C48" s="39"/>
      <c r="D48" s="39"/>
      <c r="E48" s="39"/>
      <c r="F48" s="39"/>
      <c r="G48" s="39"/>
      <c r="H48" s="39"/>
      <c r="I48" s="39"/>
      <c r="J48" s="39"/>
      <c r="K48" s="69"/>
      <c r="L48" s="39"/>
      <c r="M48" s="39"/>
      <c r="N48" s="39"/>
      <c r="O48" s="39"/>
      <c r="P48" s="39"/>
      <c r="Q48" s="39"/>
      <c r="R48" s="39"/>
      <c r="S48" s="39"/>
      <c r="T48" s="69"/>
      <c r="U48" s="39"/>
      <c r="V48" s="39"/>
      <c r="W48" s="39"/>
      <c r="X48" s="39"/>
      <c r="Y48" s="39"/>
      <c r="Z48" s="39"/>
      <c r="AA48" s="39"/>
      <c r="AB48" s="39"/>
      <c r="AC48" s="39"/>
      <c r="AD48" s="39"/>
      <c r="AE48" s="39"/>
      <c r="AF48" s="39"/>
      <c r="AG48" s="70"/>
      <c r="AH48" s="71">
        <f t="shared" si="0"/>
        <v>0</v>
      </c>
      <c r="AI48" s="71">
        <f t="shared" si="1"/>
        <v>0</v>
      </c>
      <c r="AJ48" s="71">
        <f t="shared" si="2"/>
        <v>0</v>
      </c>
      <c r="AK48" s="71">
        <f t="shared" si="3"/>
        <v>0</v>
      </c>
    </row>
    <row r="49" spans="1:37" s="1" customFormat="1" ht="18" customHeight="1">
      <c r="A49" s="39"/>
      <c r="B49" s="39"/>
      <c r="C49" s="39"/>
      <c r="D49" s="39"/>
      <c r="E49" s="39"/>
      <c r="F49" s="39"/>
      <c r="G49" s="39"/>
      <c r="H49" s="39"/>
      <c r="I49" s="39"/>
      <c r="J49" s="39"/>
      <c r="K49" s="69"/>
      <c r="L49" s="39"/>
      <c r="M49" s="39"/>
      <c r="N49" s="39"/>
      <c r="O49" s="39"/>
      <c r="P49" s="39"/>
      <c r="Q49" s="39"/>
      <c r="R49" s="39"/>
      <c r="S49" s="39"/>
      <c r="T49" s="69"/>
      <c r="U49" s="39"/>
      <c r="V49" s="39"/>
      <c r="W49" s="39"/>
      <c r="X49" s="39"/>
      <c r="Y49" s="39"/>
      <c r="Z49" s="39"/>
      <c r="AA49" s="39"/>
      <c r="AB49" s="39"/>
      <c r="AC49" s="39"/>
      <c r="AD49" s="39"/>
      <c r="AE49" s="39"/>
      <c r="AF49" s="39"/>
      <c r="AG49" s="70"/>
      <c r="AH49" s="71">
        <f t="shared" si="0"/>
        <v>0</v>
      </c>
      <c r="AI49" s="71">
        <f t="shared" si="1"/>
        <v>0</v>
      </c>
      <c r="AJ49" s="71">
        <f t="shared" si="2"/>
        <v>0</v>
      </c>
      <c r="AK49" s="71">
        <f t="shared" si="3"/>
        <v>0</v>
      </c>
    </row>
    <row r="50" spans="1:37" s="1" customFormat="1" ht="18" customHeight="1">
      <c r="A50" s="39"/>
      <c r="B50" s="39"/>
      <c r="C50" s="39"/>
      <c r="D50" s="39"/>
      <c r="E50" s="39"/>
      <c r="F50" s="39"/>
      <c r="G50" s="39"/>
      <c r="H50" s="39"/>
      <c r="I50" s="39"/>
      <c r="J50" s="39"/>
      <c r="K50" s="69"/>
      <c r="L50" s="39"/>
      <c r="M50" s="39"/>
      <c r="N50" s="39"/>
      <c r="O50" s="39"/>
      <c r="P50" s="39"/>
      <c r="Q50" s="39"/>
      <c r="R50" s="39"/>
      <c r="S50" s="39"/>
      <c r="T50" s="69"/>
      <c r="U50" s="39"/>
      <c r="V50" s="39"/>
      <c r="W50" s="39"/>
      <c r="X50" s="39"/>
      <c r="Y50" s="39"/>
      <c r="Z50" s="39"/>
      <c r="AA50" s="39"/>
      <c r="AB50" s="39"/>
      <c r="AC50" s="39"/>
      <c r="AD50" s="39"/>
      <c r="AE50" s="39"/>
      <c r="AF50" s="39"/>
      <c r="AG50" s="70"/>
      <c r="AH50" s="71">
        <f t="shared" si="0"/>
        <v>0</v>
      </c>
      <c r="AI50" s="71">
        <f t="shared" si="1"/>
        <v>0</v>
      </c>
      <c r="AJ50" s="71">
        <f t="shared" si="2"/>
        <v>0</v>
      </c>
      <c r="AK50" s="71">
        <f t="shared" si="3"/>
        <v>0</v>
      </c>
    </row>
    <row r="51" s="1" customFormat="1" ht="18" customHeight="1"/>
  </sheetData>
  <sheetProtection selectLockedCells="1" selectUnlockedCells="1"/>
  <mergeCells count="16">
    <mergeCell ref="G8:AK9"/>
    <mergeCell ref="A10:A12"/>
    <mergeCell ref="B10:B12"/>
    <mergeCell ref="C10:C12"/>
    <mergeCell ref="D10:D12"/>
    <mergeCell ref="E10:E12"/>
    <mergeCell ref="F10:F12"/>
    <mergeCell ref="G10:J11"/>
    <mergeCell ref="L10:S10"/>
    <mergeCell ref="U10:AF10"/>
    <mergeCell ref="AH10:AK11"/>
    <mergeCell ref="L11:O11"/>
    <mergeCell ref="P11:S11"/>
    <mergeCell ref="U11:X11"/>
    <mergeCell ref="Y11:AB11"/>
    <mergeCell ref="AC11:AF11"/>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8"/>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C46"/>
  <sheetViews>
    <sheetView showGridLines="0" workbookViewId="0" topLeftCell="A1">
      <selection activeCell="A7" sqref="A7"/>
    </sheetView>
  </sheetViews>
  <sheetFormatPr defaultColWidth="9.140625" defaultRowHeight="12.75"/>
  <cols>
    <col min="1" max="1" width="33.8515625" style="76" customWidth="1"/>
    <col min="2" max="2" width="21.140625" style="76" customWidth="1"/>
    <col min="3" max="3" width="38.421875" style="76" customWidth="1"/>
    <col min="4" max="16384" width="9.140625" style="76" customWidth="1"/>
  </cols>
  <sheetData>
    <row r="1" spans="1:3" ht="12.75">
      <c r="A1" s="77" t="s">
        <v>48</v>
      </c>
      <c r="B1" s="77"/>
      <c r="C1" s="77"/>
    </row>
    <row r="2" spans="1:3" ht="12.75">
      <c r="A2" s="77" t="s">
        <v>49</v>
      </c>
      <c r="B2" s="77"/>
      <c r="C2" s="77"/>
    </row>
    <row r="3" spans="1:3" ht="12.75">
      <c r="A3" s="78" t="s">
        <v>50</v>
      </c>
      <c r="B3" s="78"/>
      <c r="C3" s="78"/>
    </row>
    <row r="4" spans="1:3" ht="12.75">
      <c r="A4" s="78" t="s">
        <v>51</v>
      </c>
      <c r="B4" s="78"/>
      <c r="C4" s="78"/>
    </row>
    <row r="5" spans="1:3" ht="12.75">
      <c r="A5" s="78" t="s">
        <v>52</v>
      </c>
      <c r="B5" s="78"/>
      <c r="C5" s="78"/>
    </row>
    <row r="6" spans="1:3" ht="12.75">
      <c r="A6" s="77" t="s">
        <v>53</v>
      </c>
      <c r="B6" s="77"/>
      <c r="C6" s="77"/>
    </row>
    <row r="7" spans="1:3" ht="12.75">
      <c r="A7" s="79" t="s">
        <v>54</v>
      </c>
      <c r="B7" s="79"/>
      <c r="C7" s="79"/>
    </row>
    <row r="8" spans="1:3" ht="12.75">
      <c r="A8" s="79"/>
      <c r="B8" s="79"/>
      <c r="C8" s="79"/>
    </row>
    <row r="9" spans="1:3" ht="22.5" customHeight="1">
      <c r="A9" s="80" t="s">
        <v>55</v>
      </c>
      <c r="B9" s="80"/>
      <c r="C9" s="80"/>
    </row>
    <row r="10" spans="1:3" ht="157.5" customHeight="1">
      <c r="A10" s="81" t="s">
        <v>56</v>
      </c>
      <c r="B10" s="81"/>
      <c r="C10" s="81"/>
    </row>
    <row r="11" spans="1:3" ht="42.75" customHeight="1">
      <c r="A11" s="82" t="s">
        <v>57</v>
      </c>
      <c r="B11" s="82"/>
      <c r="C11" s="82"/>
    </row>
    <row r="12" spans="1:3" ht="42.75" customHeight="1">
      <c r="A12" s="82" t="s">
        <v>58</v>
      </c>
      <c r="B12" s="82"/>
      <c r="C12" s="82"/>
    </row>
    <row r="13" spans="1:3" ht="32.25" customHeight="1">
      <c r="A13" s="82" t="s">
        <v>59</v>
      </c>
      <c r="B13" s="82"/>
      <c r="C13" s="82"/>
    </row>
    <row r="14" spans="1:3" ht="77.25" customHeight="1">
      <c r="A14" s="83" t="s">
        <v>60</v>
      </c>
      <c r="B14" s="83"/>
      <c r="C14" s="83"/>
    </row>
    <row r="15" spans="1:3" ht="84.75" customHeight="1">
      <c r="A15" s="84" t="s">
        <v>61</v>
      </c>
      <c r="B15" s="84"/>
      <c r="C15" s="84"/>
    </row>
    <row r="16" spans="1:3" ht="131.25" customHeight="1">
      <c r="A16" s="85" t="s">
        <v>62</v>
      </c>
      <c r="B16" s="85"/>
      <c r="C16" s="85"/>
    </row>
    <row r="17" ht="13.5"/>
    <row r="18" spans="1:3" ht="31.5" customHeight="1">
      <c r="A18" s="86" t="s">
        <v>63</v>
      </c>
      <c r="B18" s="86"/>
      <c r="C18" s="87" t="s">
        <v>64</v>
      </c>
    </row>
    <row r="19" spans="1:3" ht="21" customHeight="1">
      <c r="A19" s="88" t="s">
        <v>65</v>
      </c>
      <c r="B19" s="88"/>
      <c r="C19" s="87" t="s">
        <v>66</v>
      </c>
    </row>
    <row r="20" spans="1:3" ht="21" customHeight="1">
      <c r="A20" s="88" t="s">
        <v>67</v>
      </c>
      <c r="B20" s="88"/>
      <c r="C20" s="87" t="s">
        <v>68</v>
      </c>
    </row>
    <row r="21" spans="1:3" ht="21" customHeight="1">
      <c r="A21" s="88" t="s">
        <v>69</v>
      </c>
      <c r="B21" s="88"/>
      <c r="C21" s="87" t="s">
        <v>70</v>
      </c>
    </row>
    <row r="22" ht="13.5"/>
    <row r="23" spans="1:3" ht="17.25" customHeight="1">
      <c r="A23" s="89" t="s">
        <v>71</v>
      </c>
      <c r="B23" s="89"/>
      <c r="C23" s="89"/>
    </row>
    <row r="24" spans="1:3" ht="40.5" customHeight="1">
      <c r="A24" s="90" t="s">
        <v>72</v>
      </c>
      <c r="B24" s="90"/>
      <c r="C24" s="90"/>
    </row>
    <row r="25" spans="1:3" ht="42" customHeight="1">
      <c r="A25" s="90" t="s">
        <v>73</v>
      </c>
      <c r="B25" s="90"/>
      <c r="C25" s="90"/>
    </row>
    <row r="26" spans="1:3" ht="12.75" customHeight="1">
      <c r="A26" s="91"/>
      <c r="B26" s="91"/>
      <c r="C26" s="92"/>
    </row>
    <row r="27" spans="1:3" ht="17.25" customHeight="1">
      <c r="A27" s="93" t="s">
        <v>74</v>
      </c>
      <c r="B27" s="93"/>
      <c r="C27" s="93"/>
    </row>
    <row r="28" spans="1:3" ht="58.5" customHeight="1">
      <c r="A28" s="94" t="s">
        <v>75</v>
      </c>
      <c r="B28" s="94"/>
      <c r="C28" s="94"/>
    </row>
    <row r="29" spans="1:3" ht="54.75" customHeight="1">
      <c r="A29" s="94" t="s">
        <v>76</v>
      </c>
      <c r="B29" s="94"/>
      <c r="C29" s="94"/>
    </row>
    <row r="30" spans="1:3" ht="104.25" customHeight="1">
      <c r="A30" s="94" t="s">
        <v>77</v>
      </c>
      <c r="B30" s="94"/>
      <c r="C30" s="94"/>
    </row>
    <row r="31" spans="1:3" ht="42.75" customHeight="1">
      <c r="A31" s="94" t="s">
        <v>78</v>
      </c>
      <c r="B31" s="94"/>
      <c r="C31" s="94"/>
    </row>
    <row r="32" spans="1:3" ht="93.75" customHeight="1">
      <c r="A32" s="94" t="s">
        <v>79</v>
      </c>
      <c r="B32" s="94"/>
      <c r="C32" s="94"/>
    </row>
    <row r="33" spans="1:3" ht="141.75" customHeight="1">
      <c r="A33" s="94" t="s">
        <v>80</v>
      </c>
      <c r="B33" s="94"/>
      <c r="C33" s="94"/>
    </row>
    <row r="34" spans="1:3" ht="85.5" customHeight="1">
      <c r="A34" s="95" t="s">
        <v>81</v>
      </c>
      <c r="B34" s="95"/>
      <c r="C34" s="95"/>
    </row>
    <row r="35" spans="1:3" ht="12.75" customHeight="1">
      <c r="A35" s="91"/>
      <c r="B35" s="91"/>
      <c r="C35" s="92"/>
    </row>
    <row r="36" spans="1:3" ht="17.25" customHeight="1">
      <c r="A36" s="96" t="s">
        <v>82</v>
      </c>
      <c r="B36" s="96"/>
      <c r="C36" s="96"/>
    </row>
    <row r="37" spans="1:3" ht="18" customHeight="1">
      <c r="A37" s="84" t="s">
        <v>83</v>
      </c>
      <c r="B37" s="84"/>
      <c r="C37" s="84"/>
    </row>
    <row r="38" spans="1:3" ht="80.25" customHeight="1">
      <c r="A38" s="81" t="s">
        <v>84</v>
      </c>
      <c r="B38" s="81"/>
      <c r="C38" s="81"/>
    </row>
    <row r="39" spans="1:3" ht="30" customHeight="1">
      <c r="A39" s="84" t="s">
        <v>85</v>
      </c>
      <c r="B39" s="84"/>
      <c r="C39" s="84"/>
    </row>
    <row r="40" spans="1:3" ht="153.75" customHeight="1">
      <c r="A40" s="81" t="s">
        <v>86</v>
      </c>
      <c r="B40" s="81"/>
      <c r="C40" s="81"/>
    </row>
    <row r="41" spans="1:3" ht="30" customHeight="1">
      <c r="A41" s="97" t="s">
        <v>87</v>
      </c>
      <c r="B41" s="97"/>
      <c r="C41" s="97"/>
    </row>
    <row r="42" spans="1:3" ht="97.5" customHeight="1">
      <c r="A42" s="98" t="s">
        <v>88</v>
      </c>
      <c r="B42" s="98"/>
      <c r="C42" s="98"/>
    </row>
    <row r="43" spans="1:3" ht="18" customHeight="1">
      <c r="A43" s="97" t="s">
        <v>89</v>
      </c>
      <c r="B43" s="97"/>
      <c r="C43" s="97"/>
    </row>
    <row r="44" spans="1:3" ht="84.75" customHeight="1">
      <c r="A44" s="99" t="s">
        <v>90</v>
      </c>
      <c r="B44" s="99"/>
      <c r="C44" s="99"/>
    </row>
    <row r="45" spans="1:3" ht="12.75" customHeight="1">
      <c r="A45" s="100" t="s">
        <v>91</v>
      </c>
      <c r="B45" s="100"/>
      <c r="C45" s="100"/>
    </row>
    <row r="46" spans="1:3" ht="286.5" customHeight="1">
      <c r="A46" s="101" t="s">
        <v>92</v>
      </c>
      <c r="B46" s="101"/>
      <c r="C46" s="101"/>
    </row>
  </sheetData>
  <sheetProtection password="C5A1" sheet="1"/>
  <mergeCells count="37">
    <mergeCell ref="A1:C1"/>
    <mergeCell ref="A2:C2"/>
    <mergeCell ref="A6:C6"/>
    <mergeCell ref="A9:C9"/>
    <mergeCell ref="A10:C10"/>
    <mergeCell ref="A11:C11"/>
    <mergeCell ref="A12:C12"/>
    <mergeCell ref="A13:C13"/>
    <mergeCell ref="A14:C14"/>
    <mergeCell ref="A15:C15"/>
    <mergeCell ref="A16:C16"/>
    <mergeCell ref="A18:B18"/>
    <mergeCell ref="A19:B19"/>
    <mergeCell ref="A20:B20"/>
    <mergeCell ref="A21:B21"/>
    <mergeCell ref="A23:C23"/>
    <mergeCell ref="A24:C24"/>
    <mergeCell ref="A25:C25"/>
    <mergeCell ref="A27:C27"/>
    <mergeCell ref="A28:C28"/>
    <mergeCell ref="A29:C29"/>
    <mergeCell ref="A30:C30"/>
    <mergeCell ref="A31:C31"/>
    <mergeCell ref="A32:C32"/>
    <mergeCell ref="A33:C33"/>
    <mergeCell ref="A34:C34"/>
    <mergeCell ref="A36:C36"/>
    <mergeCell ref="A37:C37"/>
    <mergeCell ref="A38:C38"/>
    <mergeCell ref="A39:C39"/>
    <mergeCell ref="A40:C40"/>
    <mergeCell ref="A41:C41"/>
    <mergeCell ref="A42:C42"/>
    <mergeCell ref="A43:C43"/>
    <mergeCell ref="A44:C44"/>
    <mergeCell ref="A45:C45"/>
    <mergeCell ref="A46:C46"/>
  </mergeCells>
  <printOptions/>
  <pageMargins left="0.5118055555555555" right="0.5118055555555555" top="0.7875" bottom="0.7875" header="0.5118055555555555" footer="0.5118055555555555"/>
  <pageSetup horizontalDpi="300" verticalDpi="300" orientation="portrait" paperSize="9" scale="99"/>
  <rowBreaks count="3" manualBreakCount="3">
    <brk id="17" max="255" man="1"/>
    <brk id="33" max="255" man="1"/>
    <brk id="4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H38"/>
  <sheetViews>
    <sheetView showGridLines="0" workbookViewId="0" topLeftCell="A1">
      <selection activeCell="E7" sqref="E7"/>
    </sheetView>
  </sheetViews>
  <sheetFormatPr defaultColWidth="9.140625" defaultRowHeight="12.75"/>
  <cols>
    <col min="1" max="1" width="20.00390625" style="61" customWidth="1"/>
    <col min="2" max="2" width="20.28125" style="61" customWidth="1"/>
    <col min="3" max="3" width="15.00390625" style="61" customWidth="1"/>
    <col min="4" max="4" width="7.7109375" style="61" customWidth="1"/>
    <col min="5" max="5" width="8.57421875" style="61" customWidth="1"/>
    <col min="6" max="6" width="4.8515625" style="61" customWidth="1"/>
    <col min="7" max="7" width="8.57421875" style="61" customWidth="1"/>
    <col min="8" max="8" width="4.8515625" style="61" customWidth="1"/>
    <col min="9" max="9" width="8.57421875" style="61" customWidth="1"/>
    <col min="10" max="10" width="4.8515625" style="61" customWidth="1"/>
    <col min="11" max="11" width="8.57421875" style="61" customWidth="1"/>
    <col min="12" max="12" width="4.8515625" style="61" customWidth="1"/>
    <col min="13" max="13" width="8.57421875" style="61" customWidth="1"/>
    <col min="14" max="14" width="4.8515625" style="61" customWidth="1"/>
    <col min="15" max="17" width="8.57421875" style="61" customWidth="1"/>
    <col min="18" max="27" width="8.28125" style="61" customWidth="1"/>
    <col min="28" max="28" width="11.140625" style="61" customWidth="1"/>
    <col min="29" max="29" width="1.28515625" style="102" customWidth="1"/>
    <col min="30" max="30" width="6.28125" style="0" customWidth="1"/>
    <col min="31" max="32" width="6.28125" style="61" customWidth="1"/>
    <col min="33" max="33" width="9.140625" style="102" customWidth="1"/>
    <col min="34" max="16384" width="9.140625" style="61" customWidth="1"/>
  </cols>
  <sheetData>
    <row r="1" spans="1:34" s="107" customFormat="1" ht="19.5" customHeight="1">
      <c r="A1" s="103" t="s">
        <v>93</v>
      </c>
      <c r="B1" s="103"/>
      <c r="C1" s="103"/>
      <c r="D1" s="103"/>
      <c r="E1" s="103"/>
      <c r="F1" s="103"/>
      <c r="G1" s="103"/>
      <c r="H1" s="103"/>
      <c r="I1" s="103"/>
      <c r="J1" s="103"/>
      <c r="K1" s="103"/>
      <c r="L1" s="103"/>
      <c r="M1" s="103"/>
      <c r="N1" s="103"/>
      <c r="O1" s="103"/>
      <c r="P1" s="104" t="s">
        <v>94</v>
      </c>
      <c r="Q1" s="104"/>
      <c r="R1" s="104"/>
      <c r="S1" s="104"/>
      <c r="T1" s="105"/>
      <c r="U1" s="105"/>
      <c r="V1" s="105"/>
      <c r="W1" s="105"/>
      <c r="X1" s="105"/>
      <c r="Y1" s="105"/>
      <c r="Z1" s="105"/>
      <c r="AA1" s="105"/>
      <c r="AB1" s="105"/>
      <c r="AC1" s="106"/>
      <c r="AD1" s="106"/>
      <c r="AE1" s="106"/>
      <c r="AF1" s="106"/>
      <c r="AG1" s="106"/>
      <c r="AH1" s="106"/>
    </row>
    <row r="2" spans="1:28" s="106" customFormat="1" ht="48.75" customHeight="1">
      <c r="A2" s="108" t="s">
        <v>95</v>
      </c>
      <c r="B2" s="108"/>
      <c r="C2" s="108"/>
      <c r="D2" s="108"/>
      <c r="E2" s="108"/>
      <c r="F2" s="108"/>
      <c r="G2" s="108"/>
      <c r="H2" s="108"/>
      <c r="I2" s="108"/>
      <c r="J2" s="108"/>
      <c r="K2" s="108"/>
      <c r="L2" s="108"/>
      <c r="M2" s="108"/>
      <c r="N2" s="108"/>
      <c r="O2" s="108"/>
      <c r="P2" s="109" t="s">
        <v>96</v>
      </c>
      <c r="Q2" s="109"/>
      <c r="R2" s="109"/>
      <c r="S2" s="109"/>
      <c r="T2" s="110"/>
      <c r="U2" s="110"/>
      <c r="V2" s="110"/>
      <c r="W2" s="110"/>
      <c r="X2" s="110"/>
      <c r="Y2" s="110"/>
      <c r="Z2" s="110"/>
      <c r="AA2" s="110"/>
      <c r="AB2" s="110"/>
    </row>
    <row r="3" spans="32:33" s="106" customFormat="1" ht="8.25" customHeight="1">
      <c r="AF3" s="111"/>
      <c r="AG3" s="111"/>
    </row>
    <row r="4" spans="2:33" s="112" customFormat="1" ht="8.25" customHeight="1">
      <c r="B4" s="113"/>
      <c r="C4" s="113"/>
      <c r="E4" s="114"/>
      <c r="F4" s="114"/>
      <c r="G4" s="114"/>
      <c r="H4" s="114"/>
      <c r="I4" s="114"/>
      <c r="J4" s="114"/>
      <c r="K4" s="114"/>
      <c r="L4" s="114"/>
      <c r="M4" s="114"/>
      <c r="N4" s="114"/>
      <c r="O4" s="114"/>
      <c r="P4" s="114"/>
      <c r="Q4" s="114"/>
      <c r="R4" s="114"/>
      <c r="S4" s="114"/>
      <c r="T4" s="114"/>
      <c r="U4" s="114"/>
      <c r="V4" s="114"/>
      <c r="W4" s="114"/>
      <c r="X4" s="114"/>
      <c r="Y4" s="114"/>
      <c r="Z4" s="114"/>
      <c r="AA4" s="114"/>
      <c r="AB4" s="114"/>
      <c r="AC4" s="115"/>
      <c r="AE4" s="111"/>
      <c r="AF4" s="111"/>
      <c r="AG4" s="111"/>
    </row>
    <row r="5" spans="1:33" s="112" customFormat="1" ht="37.5" customHeight="1">
      <c r="A5" s="116" t="s">
        <v>97</v>
      </c>
      <c r="B5" s="116"/>
      <c r="C5" s="117"/>
      <c r="D5" s="118" t="s">
        <v>98</v>
      </c>
      <c r="E5" s="119" t="s">
        <v>99</v>
      </c>
      <c r="F5" s="119"/>
      <c r="G5" s="119"/>
      <c r="H5" s="119"/>
      <c r="I5" s="119"/>
      <c r="J5" s="119"/>
      <c r="K5" s="119"/>
      <c r="L5" s="119"/>
      <c r="M5" s="119"/>
      <c r="N5" s="119"/>
      <c r="O5" s="120" t="s">
        <v>100</v>
      </c>
      <c r="P5" s="120"/>
      <c r="Q5" s="120"/>
      <c r="R5" s="121" t="s">
        <v>101</v>
      </c>
      <c r="S5" s="121"/>
      <c r="T5" s="121"/>
      <c r="U5" s="121"/>
      <c r="V5" s="121"/>
      <c r="W5" s="121"/>
      <c r="X5" s="121"/>
      <c r="Y5" s="121"/>
      <c r="Z5" s="121"/>
      <c r="AA5" s="121"/>
      <c r="AB5" s="122" t="s">
        <v>102</v>
      </c>
      <c r="AC5" s="111"/>
      <c r="AE5" s="111"/>
      <c r="AF5" s="111"/>
      <c r="AG5" s="111"/>
    </row>
    <row r="6" spans="1:33" s="112" customFormat="1" ht="43.5" customHeight="1">
      <c r="A6" s="116"/>
      <c r="B6" s="116"/>
      <c r="C6" s="123" t="s">
        <v>103</v>
      </c>
      <c r="D6" s="118"/>
      <c r="E6" s="119"/>
      <c r="F6" s="119"/>
      <c r="G6" s="119"/>
      <c r="H6" s="119"/>
      <c r="I6" s="119"/>
      <c r="J6" s="119"/>
      <c r="K6" s="119"/>
      <c r="L6" s="119"/>
      <c r="M6" s="119"/>
      <c r="N6" s="119"/>
      <c r="O6" s="120"/>
      <c r="P6" s="120"/>
      <c r="Q6" s="120"/>
      <c r="R6" s="121"/>
      <c r="S6" s="121"/>
      <c r="T6" s="121"/>
      <c r="U6" s="121"/>
      <c r="V6" s="121"/>
      <c r="W6" s="121"/>
      <c r="X6" s="121"/>
      <c r="Y6" s="121"/>
      <c r="Z6" s="121"/>
      <c r="AA6" s="121"/>
      <c r="AB6" s="122"/>
      <c r="AC6" s="111"/>
      <c r="AE6" s="111"/>
      <c r="AF6" s="111"/>
      <c r="AG6" s="111"/>
    </row>
    <row r="7" spans="1:33" s="112" customFormat="1" ht="17.25" customHeight="1">
      <c r="A7" s="116"/>
      <c r="B7" s="116"/>
      <c r="C7" s="124"/>
      <c r="D7" s="118"/>
      <c r="E7" s="125" t="s">
        <v>104</v>
      </c>
      <c r="F7" s="125"/>
      <c r="G7" s="125" t="s">
        <v>105</v>
      </c>
      <c r="H7" s="125"/>
      <c r="I7" s="125" t="s">
        <v>106</v>
      </c>
      <c r="J7" s="125"/>
      <c r="K7" s="125" t="s">
        <v>107</v>
      </c>
      <c r="L7" s="125"/>
      <c r="M7" s="125" t="s">
        <v>108</v>
      </c>
      <c r="N7" s="125"/>
      <c r="O7" s="116" t="s">
        <v>109</v>
      </c>
      <c r="P7" s="126" t="s">
        <v>110</v>
      </c>
      <c r="Q7" s="127" t="s">
        <v>111</v>
      </c>
      <c r="R7" s="128" t="s">
        <v>112</v>
      </c>
      <c r="S7" s="129" t="s">
        <v>113</v>
      </c>
      <c r="T7" s="129" t="s">
        <v>114</v>
      </c>
      <c r="U7" s="129" t="s">
        <v>115</v>
      </c>
      <c r="V7" s="129" t="s">
        <v>116</v>
      </c>
      <c r="W7" s="129" t="s">
        <v>117</v>
      </c>
      <c r="X7" s="129" t="s">
        <v>118</v>
      </c>
      <c r="Y7" s="129" t="s">
        <v>119</v>
      </c>
      <c r="Z7" s="129" t="s">
        <v>120</v>
      </c>
      <c r="AA7" s="130" t="s">
        <v>121</v>
      </c>
      <c r="AB7" s="122"/>
      <c r="AC7" s="111"/>
      <c r="AE7" s="111"/>
      <c r="AF7" s="111"/>
      <c r="AG7" s="111"/>
    </row>
    <row r="8" spans="1:33" s="112" customFormat="1" ht="20.25" customHeight="1">
      <c r="A8" s="116"/>
      <c r="B8" s="116"/>
      <c r="C8" s="124"/>
      <c r="D8" s="118"/>
      <c r="E8" s="131" t="s">
        <v>122</v>
      </c>
      <c r="F8" s="132" t="s">
        <v>123</v>
      </c>
      <c r="G8" s="131" t="s">
        <v>122</v>
      </c>
      <c r="H8" s="132" t="s">
        <v>123</v>
      </c>
      <c r="I8" s="131" t="s">
        <v>122</v>
      </c>
      <c r="J8" s="132" t="s">
        <v>123</v>
      </c>
      <c r="K8" s="131" t="s">
        <v>122</v>
      </c>
      <c r="L8" s="132" t="s">
        <v>123</v>
      </c>
      <c r="M8" s="131" t="s">
        <v>122</v>
      </c>
      <c r="N8" s="132" t="s">
        <v>123</v>
      </c>
      <c r="O8" s="116"/>
      <c r="P8" s="126"/>
      <c r="Q8" s="127"/>
      <c r="R8" s="128"/>
      <c r="S8" s="129"/>
      <c r="T8" s="129"/>
      <c r="U8" s="129"/>
      <c r="V8" s="129"/>
      <c r="W8" s="129"/>
      <c r="X8" s="129"/>
      <c r="Y8" s="129"/>
      <c r="Z8" s="129"/>
      <c r="AA8" s="130"/>
      <c r="AB8" s="122"/>
      <c r="AC8" s="111"/>
      <c r="AE8" s="111"/>
      <c r="AF8" s="111"/>
      <c r="AG8" s="111"/>
    </row>
    <row r="9" spans="1:28" s="111" customFormat="1" ht="25.5" customHeight="1">
      <c r="A9" s="133"/>
      <c r="B9" s="133"/>
      <c r="C9" s="134"/>
      <c r="D9" s="135"/>
      <c r="E9" s="136"/>
      <c r="F9" s="137"/>
      <c r="G9" s="138"/>
      <c r="H9" s="138"/>
      <c r="I9" s="138"/>
      <c r="J9" s="138"/>
      <c r="K9" s="139"/>
      <c r="L9" s="139"/>
      <c r="M9" s="139"/>
      <c r="N9" s="140"/>
      <c r="O9" s="141"/>
      <c r="P9" s="138"/>
      <c r="Q9" s="142"/>
      <c r="R9" s="141"/>
      <c r="S9" s="138"/>
      <c r="T9" s="138"/>
      <c r="U9" s="138"/>
      <c r="V9" s="138"/>
      <c r="W9" s="138"/>
      <c r="X9" s="138"/>
      <c r="Y9" s="138"/>
      <c r="Z9" s="138"/>
      <c r="AA9" s="143"/>
      <c r="AB9" s="144"/>
    </row>
    <row r="10" spans="1:28" s="111" customFormat="1" ht="25.5" customHeight="1">
      <c r="A10" s="145"/>
      <c r="B10" s="145"/>
      <c r="C10" s="146"/>
      <c r="D10" s="147"/>
      <c r="E10" s="148"/>
      <c r="F10" s="149"/>
      <c r="G10" s="150"/>
      <c r="H10" s="150"/>
      <c r="I10" s="150"/>
      <c r="J10" s="150"/>
      <c r="K10" s="151"/>
      <c r="L10" s="151"/>
      <c r="M10" s="151"/>
      <c r="N10" s="152"/>
      <c r="O10" s="153"/>
      <c r="P10" s="150"/>
      <c r="Q10" s="154"/>
      <c r="R10" s="153"/>
      <c r="S10" s="150"/>
      <c r="T10" s="150"/>
      <c r="U10" s="150"/>
      <c r="V10" s="150"/>
      <c r="W10" s="150"/>
      <c r="X10" s="150"/>
      <c r="Y10" s="150"/>
      <c r="Z10" s="150"/>
      <c r="AA10" s="155"/>
      <c r="AB10" s="156"/>
    </row>
    <row r="11" spans="1:28" s="111" customFormat="1" ht="25.5" customHeight="1">
      <c r="A11" s="157"/>
      <c r="B11" s="157"/>
      <c r="C11" s="158"/>
      <c r="D11" s="159"/>
      <c r="E11" s="160"/>
      <c r="F11" s="161"/>
      <c r="G11" s="162"/>
      <c r="H11" s="162"/>
      <c r="I11" s="162"/>
      <c r="J11" s="162"/>
      <c r="K11" s="163"/>
      <c r="L11" s="163"/>
      <c r="M11" s="163"/>
      <c r="N11" s="164"/>
      <c r="O11" s="165"/>
      <c r="P11" s="162"/>
      <c r="Q11" s="166"/>
      <c r="R11" s="165"/>
      <c r="S11" s="162"/>
      <c r="T11" s="162"/>
      <c r="U11" s="162"/>
      <c r="V11" s="162"/>
      <c r="W11" s="162"/>
      <c r="X11" s="162"/>
      <c r="Y11" s="162"/>
      <c r="Z11" s="162"/>
      <c r="AA11" s="167"/>
      <c r="AB11" s="168"/>
    </row>
    <row r="12" spans="1:28" s="111" customFormat="1" ht="25.5" customHeight="1">
      <c r="A12" s="145"/>
      <c r="B12" s="145"/>
      <c r="C12" s="146"/>
      <c r="D12" s="147"/>
      <c r="E12" s="148"/>
      <c r="F12" s="149"/>
      <c r="G12" s="150"/>
      <c r="H12" s="150"/>
      <c r="I12" s="150"/>
      <c r="J12" s="150"/>
      <c r="K12" s="151"/>
      <c r="L12" s="151"/>
      <c r="M12" s="151"/>
      <c r="N12" s="152"/>
      <c r="O12" s="153"/>
      <c r="P12" s="150"/>
      <c r="Q12" s="154"/>
      <c r="R12" s="153"/>
      <c r="S12" s="150"/>
      <c r="T12" s="150"/>
      <c r="U12" s="150"/>
      <c r="V12" s="150"/>
      <c r="W12" s="150"/>
      <c r="X12" s="150"/>
      <c r="Y12" s="150"/>
      <c r="Z12" s="150"/>
      <c r="AA12" s="155"/>
      <c r="AB12" s="156"/>
    </row>
    <row r="13" spans="1:28" s="111" customFormat="1" ht="25.5" customHeight="1">
      <c r="A13" s="157"/>
      <c r="B13" s="157"/>
      <c r="C13" s="158"/>
      <c r="D13" s="159"/>
      <c r="E13" s="160"/>
      <c r="F13" s="161"/>
      <c r="G13" s="162"/>
      <c r="H13" s="162"/>
      <c r="I13" s="162"/>
      <c r="J13" s="162"/>
      <c r="K13" s="163"/>
      <c r="L13" s="163"/>
      <c r="M13" s="163"/>
      <c r="N13" s="164"/>
      <c r="O13" s="165"/>
      <c r="P13" s="162"/>
      <c r="Q13" s="166"/>
      <c r="R13" s="165"/>
      <c r="S13" s="162"/>
      <c r="T13" s="162"/>
      <c r="U13" s="162"/>
      <c r="V13" s="162"/>
      <c r="W13" s="162"/>
      <c r="X13" s="162"/>
      <c r="Y13" s="162"/>
      <c r="Z13" s="162"/>
      <c r="AA13" s="167"/>
      <c r="AB13" s="168"/>
    </row>
    <row r="14" spans="1:28" s="111" customFormat="1" ht="25.5" customHeight="1">
      <c r="A14" s="145"/>
      <c r="B14" s="145"/>
      <c r="C14" s="146"/>
      <c r="D14" s="147"/>
      <c r="E14" s="148"/>
      <c r="F14" s="149"/>
      <c r="G14" s="150"/>
      <c r="H14" s="150"/>
      <c r="I14" s="150"/>
      <c r="J14" s="150"/>
      <c r="K14" s="151"/>
      <c r="L14" s="151"/>
      <c r="M14" s="151"/>
      <c r="N14" s="152"/>
      <c r="O14" s="153"/>
      <c r="P14" s="150"/>
      <c r="Q14" s="154"/>
      <c r="R14" s="153"/>
      <c r="S14" s="150"/>
      <c r="T14" s="150"/>
      <c r="U14" s="150"/>
      <c r="V14" s="150"/>
      <c r="W14" s="150"/>
      <c r="X14" s="150"/>
      <c r="Y14" s="150"/>
      <c r="Z14" s="150"/>
      <c r="AA14" s="155"/>
      <c r="AB14" s="156"/>
    </row>
    <row r="15" spans="1:28" s="111" customFormat="1" ht="25.5" customHeight="1">
      <c r="A15" s="157"/>
      <c r="B15" s="157"/>
      <c r="C15" s="158"/>
      <c r="D15" s="159"/>
      <c r="E15" s="160"/>
      <c r="F15" s="161"/>
      <c r="G15" s="162"/>
      <c r="H15" s="162"/>
      <c r="I15" s="162"/>
      <c r="J15" s="162"/>
      <c r="K15" s="163"/>
      <c r="L15" s="163"/>
      <c r="M15" s="163"/>
      <c r="N15" s="164"/>
      <c r="O15" s="165"/>
      <c r="P15" s="162"/>
      <c r="Q15" s="166"/>
      <c r="R15" s="165"/>
      <c r="S15" s="162"/>
      <c r="T15" s="162"/>
      <c r="U15" s="162"/>
      <c r="V15" s="162"/>
      <c r="W15" s="162"/>
      <c r="X15" s="162"/>
      <c r="Y15" s="162"/>
      <c r="Z15" s="162"/>
      <c r="AA15" s="167"/>
      <c r="AB15" s="168"/>
    </row>
    <row r="16" spans="1:28" s="111" customFormat="1" ht="25.5" customHeight="1">
      <c r="A16" s="145"/>
      <c r="B16" s="145"/>
      <c r="C16" s="146"/>
      <c r="D16" s="147"/>
      <c r="E16" s="148"/>
      <c r="F16" s="149"/>
      <c r="G16" s="150"/>
      <c r="H16" s="150"/>
      <c r="I16" s="150"/>
      <c r="J16" s="150"/>
      <c r="K16" s="151"/>
      <c r="L16" s="151"/>
      <c r="M16" s="151"/>
      <c r="N16" s="152"/>
      <c r="O16" s="153"/>
      <c r="P16" s="150"/>
      <c r="Q16" s="154"/>
      <c r="R16" s="153"/>
      <c r="S16" s="150"/>
      <c r="T16" s="150"/>
      <c r="U16" s="150"/>
      <c r="V16" s="150"/>
      <c r="W16" s="150"/>
      <c r="X16" s="150"/>
      <c r="Y16" s="150"/>
      <c r="Z16" s="150"/>
      <c r="AA16" s="155"/>
      <c r="AB16" s="156"/>
    </row>
    <row r="17" spans="1:28" s="111" customFormat="1" ht="25.5" customHeight="1">
      <c r="A17" s="157"/>
      <c r="B17" s="157"/>
      <c r="C17" s="158"/>
      <c r="D17" s="159"/>
      <c r="E17" s="160"/>
      <c r="F17" s="161"/>
      <c r="G17" s="162"/>
      <c r="H17" s="162"/>
      <c r="I17" s="162"/>
      <c r="J17" s="162"/>
      <c r="K17" s="163"/>
      <c r="L17" s="163"/>
      <c r="M17" s="163"/>
      <c r="N17" s="164"/>
      <c r="O17" s="165"/>
      <c r="P17" s="162"/>
      <c r="Q17" s="166"/>
      <c r="R17" s="165"/>
      <c r="S17" s="162"/>
      <c r="T17" s="162"/>
      <c r="U17" s="162"/>
      <c r="V17" s="162"/>
      <c r="W17" s="162"/>
      <c r="X17" s="162"/>
      <c r="Y17" s="162"/>
      <c r="Z17" s="162"/>
      <c r="AA17" s="167"/>
      <c r="AB17" s="168"/>
    </row>
    <row r="18" spans="1:28" s="111" customFormat="1" ht="25.5" customHeight="1">
      <c r="A18" s="145"/>
      <c r="B18" s="145"/>
      <c r="C18" s="146"/>
      <c r="D18" s="147"/>
      <c r="E18" s="148"/>
      <c r="F18" s="149"/>
      <c r="G18" s="150"/>
      <c r="H18" s="150"/>
      <c r="I18" s="150"/>
      <c r="J18" s="150"/>
      <c r="K18" s="151"/>
      <c r="L18" s="151"/>
      <c r="M18" s="151"/>
      <c r="N18" s="152"/>
      <c r="O18" s="153"/>
      <c r="P18" s="150"/>
      <c r="Q18" s="154"/>
      <c r="R18" s="153"/>
      <c r="S18" s="150"/>
      <c r="T18" s="150"/>
      <c r="U18" s="150"/>
      <c r="V18" s="150"/>
      <c r="W18" s="150"/>
      <c r="X18" s="150"/>
      <c r="Y18" s="150"/>
      <c r="Z18" s="150"/>
      <c r="AA18" s="155"/>
      <c r="AB18" s="156"/>
    </row>
    <row r="19" spans="1:28" s="111" customFormat="1" ht="25.5" customHeight="1">
      <c r="A19" s="157"/>
      <c r="B19" s="157"/>
      <c r="C19" s="158"/>
      <c r="D19" s="159"/>
      <c r="E19" s="160"/>
      <c r="F19" s="161"/>
      <c r="G19" s="162"/>
      <c r="H19" s="162"/>
      <c r="I19" s="162"/>
      <c r="J19" s="162"/>
      <c r="K19" s="163"/>
      <c r="L19" s="163"/>
      <c r="M19" s="163"/>
      <c r="N19" s="164"/>
      <c r="O19" s="165"/>
      <c r="P19" s="162"/>
      <c r="Q19" s="166"/>
      <c r="R19" s="165"/>
      <c r="S19" s="162"/>
      <c r="T19" s="162"/>
      <c r="U19" s="162"/>
      <c r="V19" s="162"/>
      <c r="W19" s="162"/>
      <c r="X19" s="162"/>
      <c r="Y19" s="162"/>
      <c r="Z19" s="162"/>
      <c r="AA19" s="167"/>
      <c r="AB19" s="168"/>
    </row>
    <row r="20" spans="1:28" s="111" customFormat="1" ht="25.5" customHeight="1">
      <c r="A20" s="145"/>
      <c r="B20" s="145"/>
      <c r="C20" s="146"/>
      <c r="D20" s="147"/>
      <c r="E20" s="148"/>
      <c r="F20" s="149"/>
      <c r="G20" s="150"/>
      <c r="H20" s="150"/>
      <c r="I20" s="150"/>
      <c r="J20" s="150"/>
      <c r="K20" s="151"/>
      <c r="L20" s="151"/>
      <c r="M20" s="151"/>
      <c r="N20" s="152"/>
      <c r="O20" s="153"/>
      <c r="P20" s="150"/>
      <c r="Q20" s="154"/>
      <c r="R20" s="153"/>
      <c r="S20" s="150"/>
      <c r="T20" s="150"/>
      <c r="U20" s="150"/>
      <c r="V20" s="150"/>
      <c r="W20" s="150"/>
      <c r="X20" s="150"/>
      <c r="Y20" s="150"/>
      <c r="Z20" s="150"/>
      <c r="AA20" s="155"/>
      <c r="AB20" s="156"/>
    </row>
    <row r="21" spans="1:28" s="111" customFormat="1" ht="25.5" customHeight="1">
      <c r="A21" s="157"/>
      <c r="B21" s="157"/>
      <c r="C21" s="158"/>
      <c r="D21" s="159"/>
      <c r="E21" s="160"/>
      <c r="F21" s="161"/>
      <c r="G21" s="162"/>
      <c r="H21" s="162"/>
      <c r="I21" s="162"/>
      <c r="J21" s="162"/>
      <c r="K21" s="163"/>
      <c r="L21" s="163"/>
      <c r="M21" s="163"/>
      <c r="N21" s="164"/>
      <c r="O21" s="165"/>
      <c r="P21" s="162"/>
      <c r="Q21" s="166"/>
      <c r="R21" s="165"/>
      <c r="S21" s="162"/>
      <c r="T21" s="162"/>
      <c r="U21" s="162"/>
      <c r="V21" s="162"/>
      <c r="W21" s="162"/>
      <c r="X21" s="162"/>
      <c r="Y21" s="162"/>
      <c r="Z21" s="162"/>
      <c r="AA21" s="167"/>
      <c r="AB21" s="168"/>
    </row>
    <row r="22" spans="1:28" s="111" customFormat="1" ht="25.5" customHeight="1">
      <c r="A22" s="145"/>
      <c r="B22" s="145"/>
      <c r="C22" s="146"/>
      <c r="D22" s="147"/>
      <c r="E22" s="148"/>
      <c r="F22" s="149"/>
      <c r="G22" s="150"/>
      <c r="H22" s="150"/>
      <c r="I22" s="150"/>
      <c r="J22" s="150"/>
      <c r="K22" s="151"/>
      <c r="L22" s="151"/>
      <c r="M22" s="151"/>
      <c r="N22" s="152"/>
      <c r="O22" s="153"/>
      <c r="P22" s="150"/>
      <c r="Q22" s="154"/>
      <c r="R22" s="153"/>
      <c r="S22" s="150"/>
      <c r="T22" s="150"/>
      <c r="U22" s="150"/>
      <c r="V22" s="150"/>
      <c r="W22" s="150"/>
      <c r="X22" s="150"/>
      <c r="Y22" s="150"/>
      <c r="Z22" s="150"/>
      <c r="AA22" s="155"/>
      <c r="AB22" s="156"/>
    </row>
    <row r="23" spans="1:28" s="111" customFormat="1" ht="25.5" customHeight="1">
      <c r="A23" s="157"/>
      <c r="B23" s="157"/>
      <c r="C23" s="158"/>
      <c r="D23" s="159"/>
      <c r="E23" s="160"/>
      <c r="F23" s="161"/>
      <c r="G23" s="162"/>
      <c r="H23" s="162"/>
      <c r="I23" s="162"/>
      <c r="J23" s="162"/>
      <c r="K23" s="163"/>
      <c r="L23" s="163"/>
      <c r="M23" s="163"/>
      <c r="N23" s="164"/>
      <c r="O23" s="165"/>
      <c r="P23" s="162"/>
      <c r="Q23" s="166"/>
      <c r="R23" s="165"/>
      <c r="S23" s="162"/>
      <c r="T23" s="162"/>
      <c r="U23" s="162"/>
      <c r="V23" s="162"/>
      <c r="W23" s="162"/>
      <c r="X23" s="162"/>
      <c r="Y23" s="162"/>
      <c r="Z23" s="162"/>
      <c r="AA23" s="167"/>
      <c r="AB23" s="168"/>
    </row>
    <row r="24" spans="1:28" s="111" customFormat="1" ht="25.5" customHeight="1">
      <c r="A24" s="145"/>
      <c r="B24" s="145"/>
      <c r="C24" s="146"/>
      <c r="D24" s="147"/>
      <c r="E24" s="148"/>
      <c r="F24" s="149"/>
      <c r="G24" s="150"/>
      <c r="H24" s="150"/>
      <c r="I24" s="150"/>
      <c r="J24" s="150"/>
      <c r="K24" s="151"/>
      <c r="L24" s="151"/>
      <c r="M24" s="151"/>
      <c r="N24" s="152"/>
      <c r="O24" s="153"/>
      <c r="P24" s="150"/>
      <c r="Q24" s="154"/>
      <c r="R24" s="153"/>
      <c r="S24" s="150"/>
      <c r="T24" s="150"/>
      <c r="U24" s="150"/>
      <c r="V24" s="150"/>
      <c r="W24" s="150"/>
      <c r="X24" s="150"/>
      <c r="Y24" s="150"/>
      <c r="Z24" s="150"/>
      <c r="AA24" s="155"/>
      <c r="AB24" s="156"/>
    </row>
    <row r="25" spans="1:28" s="111" customFormat="1" ht="25.5" customHeight="1">
      <c r="A25" s="157"/>
      <c r="B25" s="157"/>
      <c r="C25" s="158"/>
      <c r="D25" s="159"/>
      <c r="E25" s="160"/>
      <c r="F25" s="161"/>
      <c r="G25" s="162"/>
      <c r="H25" s="162"/>
      <c r="I25" s="162"/>
      <c r="J25" s="162"/>
      <c r="K25" s="163"/>
      <c r="L25" s="163"/>
      <c r="M25" s="163"/>
      <c r="N25" s="164"/>
      <c r="O25" s="165"/>
      <c r="P25" s="162"/>
      <c r="Q25" s="166"/>
      <c r="R25" s="165"/>
      <c r="S25" s="162"/>
      <c r="T25" s="162"/>
      <c r="U25" s="162"/>
      <c r="V25" s="162"/>
      <c r="W25" s="162"/>
      <c r="X25" s="162"/>
      <c r="Y25" s="162"/>
      <c r="Z25" s="162"/>
      <c r="AA25" s="167"/>
      <c r="AB25" s="168"/>
    </row>
    <row r="26" spans="1:28" s="111" customFormat="1" ht="25.5" customHeight="1">
      <c r="A26" s="145"/>
      <c r="B26" s="145"/>
      <c r="C26" s="146"/>
      <c r="D26" s="147"/>
      <c r="E26" s="148"/>
      <c r="F26" s="149"/>
      <c r="G26" s="150"/>
      <c r="H26" s="150"/>
      <c r="I26" s="150"/>
      <c r="J26" s="150"/>
      <c r="K26" s="151"/>
      <c r="L26" s="151"/>
      <c r="M26" s="151"/>
      <c r="N26" s="152"/>
      <c r="O26" s="153"/>
      <c r="P26" s="150"/>
      <c r="Q26" s="154"/>
      <c r="R26" s="153"/>
      <c r="S26" s="150"/>
      <c r="T26" s="150"/>
      <c r="U26" s="150"/>
      <c r="V26" s="150"/>
      <c r="W26" s="150"/>
      <c r="X26" s="150"/>
      <c r="Y26" s="150"/>
      <c r="Z26" s="150"/>
      <c r="AA26" s="155"/>
      <c r="AB26" s="156"/>
    </row>
    <row r="27" spans="1:28" s="111" customFormat="1" ht="25.5" customHeight="1">
      <c r="A27" s="157"/>
      <c r="B27" s="157"/>
      <c r="C27" s="158"/>
      <c r="D27" s="159"/>
      <c r="E27" s="160"/>
      <c r="F27" s="161"/>
      <c r="G27" s="162"/>
      <c r="H27" s="162"/>
      <c r="I27" s="162"/>
      <c r="J27" s="162"/>
      <c r="K27" s="163"/>
      <c r="L27" s="163"/>
      <c r="M27" s="163"/>
      <c r="N27" s="164"/>
      <c r="O27" s="165"/>
      <c r="P27" s="162"/>
      <c r="Q27" s="166"/>
      <c r="R27" s="165"/>
      <c r="S27" s="162"/>
      <c r="T27" s="162"/>
      <c r="U27" s="162"/>
      <c r="V27" s="162"/>
      <c r="W27" s="162"/>
      <c r="X27" s="162"/>
      <c r="Y27" s="162"/>
      <c r="Z27" s="162"/>
      <c r="AA27" s="167"/>
      <c r="AB27" s="168"/>
    </row>
    <row r="28" spans="1:28" s="111" customFormat="1" ht="25.5" customHeight="1">
      <c r="A28" s="145"/>
      <c r="B28" s="145"/>
      <c r="C28" s="146"/>
      <c r="D28" s="147"/>
      <c r="E28" s="148"/>
      <c r="F28" s="149"/>
      <c r="G28" s="150"/>
      <c r="H28" s="150"/>
      <c r="I28" s="150"/>
      <c r="J28" s="150"/>
      <c r="K28" s="151"/>
      <c r="L28" s="151"/>
      <c r="M28" s="151"/>
      <c r="N28" s="152"/>
      <c r="O28" s="153"/>
      <c r="P28" s="150"/>
      <c r="Q28" s="154"/>
      <c r="R28" s="153"/>
      <c r="S28" s="150"/>
      <c r="T28" s="150"/>
      <c r="U28" s="150"/>
      <c r="V28" s="150"/>
      <c r="W28" s="150"/>
      <c r="X28" s="150"/>
      <c r="Y28" s="150"/>
      <c r="Z28" s="150"/>
      <c r="AA28" s="155"/>
      <c r="AB28" s="156"/>
    </row>
    <row r="29" spans="1:28" s="111" customFormat="1" ht="25.5" customHeight="1">
      <c r="A29" s="157"/>
      <c r="B29" s="157"/>
      <c r="C29" s="158"/>
      <c r="D29" s="159"/>
      <c r="E29" s="160"/>
      <c r="F29" s="161"/>
      <c r="G29" s="162"/>
      <c r="H29" s="162"/>
      <c r="I29" s="162"/>
      <c r="J29" s="162"/>
      <c r="K29" s="163"/>
      <c r="L29" s="163"/>
      <c r="M29" s="163"/>
      <c r="N29" s="164"/>
      <c r="O29" s="165"/>
      <c r="P29" s="162"/>
      <c r="Q29" s="166"/>
      <c r="R29" s="165"/>
      <c r="S29" s="162"/>
      <c r="T29" s="162"/>
      <c r="U29" s="162"/>
      <c r="V29" s="162"/>
      <c r="W29" s="162"/>
      <c r="X29" s="162"/>
      <c r="Y29" s="162"/>
      <c r="Z29" s="162"/>
      <c r="AA29" s="167"/>
      <c r="AB29" s="168"/>
    </row>
    <row r="30" spans="1:28" s="111" customFormat="1" ht="25.5" customHeight="1">
      <c r="A30" s="145"/>
      <c r="B30" s="145"/>
      <c r="C30" s="146"/>
      <c r="D30" s="147"/>
      <c r="E30" s="148"/>
      <c r="F30" s="149"/>
      <c r="G30" s="150"/>
      <c r="H30" s="150"/>
      <c r="I30" s="150"/>
      <c r="J30" s="150"/>
      <c r="K30" s="151"/>
      <c r="L30" s="151"/>
      <c r="M30" s="151"/>
      <c r="N30" s="152"/>
      <c r="O30" s="153"/>
      <c r="P30" s="150"/>
      <c r="Q30" s="154"/>
      <c r="R30" s="153"/>
      <c r="S30" s="150"/>
      <c r="T30" s="150"/>
      <c r="U30" s="150"/>
      <c r="V30" s="150"/>
      <c r="W30" s="150"/>
      <c r="X30" s="150"/>
      <c r="Y30" s="150"/>
      <c r="Z30" s="150"/>
      <c r="AA30" s="155"/>
      <c r="AB30" s="156"/>
    </row>
    <row r="31" spans="1:30" s="102" customFormat="1" ht="25.5" customHeight="1">
      <c r="A31" s="157"/>
      <c r="B31" s="157"/>
      <c r="C31" s="158"/>
      <c r="D31" s="159"/>
      <c r="E31" s="160"/>
      <c r="F31" s="161"/>
      <c r="G31" s="162"/>
      <c r="H31" s="162"/>
      <c r="I31" s="162"/>
      <c r="J31" s="162"/>
      <c r="K31" s="163"/>
      <c r="L31" s="163"/>
      <c r="M31" s="163"/>
      <c r="N31" s="164"/>
      <c r="O31" s="165"/>
      <c r="P31" s="162"/>
      <c r="Q31" s="166"/>
      <c r="R31" s="165"/>
      <c r="S31" s="162"/>
      <c r="T31" s="162"/>
      <c r="U31" s="162"/>
      <c r="V31" s="162"/>
      <c r="W31" s="162"/>
      <c r="X31" s="162"/>
      <c r="Y31" s="162"/>
      <c r="Z31" s="162"/>
      <c r="AA31" s="167"/>
      <c r="AB31" s="168"/>
      <c r="AD31" s="169"/>
    </row>
    <row r="32" spans="1:28" ht="25.5" customHeight="1">
      <c r="A32" s="145"/>
      <c r="B32" s="145"/>
      <c r="C32" s="146"/>
      <c r="D32" s="147"/>
      <c r="E32" s="148"/>
      <c r="F32" s="149"/>
      <c r="G32" s="150"/>
      <c r="H32" s="150"/>
      <c r="I32" s="150"/>
      <c r="J32" s="150"/>
      <c r="K32" s="151"/>
      <c r="L32" s="151"/>
      <c r="M32" s="151"/>
      <c r="N32" s="152"/>
      <c r="O32" s="153"/>
      <c r="P32" s="150"/>
      <c r="Q32" s="154"/>
      <c r="R32" s="153"/>
      <c r="S32" s="150"/>
      <c r="T32" s="150"/>
      <c r="U32" s="150"/>
      <c r="V32" s="150"/>
      <c r="W32" s="150"/>
      <c r="X32" s="150"/>
      <c r="Y32" s="150"/>
      <c r="Z32" s="150"/>
      <c r="AA32" s="155"/>
      <c r="AB32" s="156"/>
    </row>
    <row r="33" spans="1:28" ht="25.5" customHeight="1">
      <c r="A33" s="157"/>
      <c r="B33" s="157"/>
      <c r="C33" s="158"/>
      <c r="D33" s="159"/>
      <c r="E33" s="160"/>
      <c r="F33" s="161"/>
      <c r="G33" s="162"/>
      <c r="H33" s="162"/>
      <c r="I33" s="162"/>
      <c r="J33" s="162"/>
      <c r="K33" s="163"/>
      <c r="L33" s="163"/>
      <c r="M33" s="163"/>
      <c r="N33" s="164"/>
      <c r="O33" s="165"/>
      <c r="P33" s="162"/>
      <c r="Q33" s="166"/>
      <c r="R33" s="165"/>
      <c r="S33" s="162"/>
      <c r="T33" s="162"/>
      <c r="U33" s="162"/>
      <c r="V33" s="162"/>
      <c r="W33" s="162"/>
      <c r="X33" s="162"/>
      <c r="Y33" s="162"/>
      <c r="Z33" s="162"/>
      <c r="AA33" s="167"/>
      <c r="AB33" s="168"/>
    </row>
    <row r="34" spans="1:28" ht="25.5" customHeight="1">
      <c r="A34" s="145"/>
      <c r="B34" s="145"/>
      <c r="C34" s="146"/>
      <c r="D34" s="147"/>
      <c r="E34" s="148"/>
      <c r="F34" s="149"/>
      <c r="G34" s="150"/>
      <c r="H34" s="150"/>
      <c r="I34" s="150"/>
      <c r="J34" s="150"/>
      <c r="K34" s="151"/>
      <c r="L34" s="151"/>
      <c r="M34" s="151"/>
      <c r="N34" s="152"/>
      <c r="O34" s="153"/>
      <c r="P34" s="150"/>
      <c r="Q34" s="154"/>
      <c r="R34" s="153"/>
      <c r="S34" s="150"/>
      <c r="T34" s="150"/>
      <c r="U34" s="150"/>
      <c r="V34" s="150"/>
      <c r="W34" s="150"/>
      <c r="X34" s="150"/>
      <c r="Y34" s="150"/>
      <c r="Z34" s="150"/>
      <c r="AA34" s="155"/>
      <c r="AB34" s="156"/>
    </row>
    <row r="35" spans="1:28" ht="25.5" customHeight="1">
      <c r="A35" s="157"/>
      <c r="B35" s="157"/>
      <c r="C35" s="158"/>
      <c r="D35" s="159"/>
      <c r="E35" s="160"/>
      <c r="F35" s="161"/>
      <c r="G35" s="162"/>
      <c r="H35" s="162"/>
      <c r="I35" s="162"/>
      <c r="J35" s="162"/>
      <c r="K35" s="163"/>
      <c r="L35" s="163"/>
      <c r="M35" s="163"/>
      <c r="N35" s="164"/>
      <c r="O35" s="165"/>
      <c r="P35" s="162"/>
      <c r="Q35" s="166"/>
      <c r="R35" s="165"/>
      <c r="S35" s="162"/>
      <c r="T35" s="162"/>
      <c r="U35" s="162"/>
      <c r="V35" s="162"/>
      <c r="W35" s="162"/>
      <c r="X35" s="162"/>
      <c r="Y35" s="162"/>
      <c r="Z35" s="162"/>
      <c r="AA35" s="167"/>
      <c r="AB35" s="168"/>
    </row>
    <row r="36" spans="1:28" ht="25.5" customHeight="1">
      <c r="A36" s="145"/>
      <c r="B36" s="145"/>
      <c r="C36" s="146"/>
      <c r="D36" s="147"/>
      <c r="E36" s="148"/>
      <c r="F36" s="149"/>
      <c r="G36" s="150"/>
      <c r="H36" s="150"/>
      <c r="I36" s="150"/>
      <c r="J36" s="150"/>
      <c r="K36" s="151"/>
      <c r="L36" s="151"/>
      <c r="M36" s="151"/>
      <c r="N36" s="152"/>
      <c r="O36" s="153"/>
      <c r="P36" s="150"/>
      <c r="Q36" s="154"/>
      <c r="R36" s="153"/>
      <c r="S36" s="150"/>
      <c r="T36" s="150"/>
      <c r="U36" s="150"/>
      <c r="V36" s="150"/>
      <c r="W36" s="150"/>
      <c r="X36" s="150"/>
      <c r="Y36" s="150"/>
      <c r="Z36" s="150"/>
      <c r="AA36" s="155"/>
      <c r="AB36" s="156"/>
    </row>
    <row r="37" spans="1:28" ht="25.5" customHeight="1">
      <c r="A37" s="157"/>
      <c r="B37" s="157"/>
      <c r="C37" s="158"/>
      <c r="D37" s="159"/>
      <c r="E37" s="160"/>
      <c r="F37" s="161"/>
      <c r="G37" s="162"/>
      <c r="H37" s="162"/>
      <c r="I37" s="162"/>
      <c r="J37" s="162"/>
      <c r="K37" s="163"/>
      <c r="L37" s="163"/>
      <c r="M37" s="163"/>
      <c r="N37" s="164"/>
      <c r="O37" s="165"/>
      <c r="P37" s="162"/>
      <c r="Q37" s="166"/>
      <c r="R37" s="165"/>
      <c r="S37" s="162"/>
      <c r="T37" s="162"/>
      <c r="U37" s="162"/>
      <c r="V37" s="162"/>
      <c r="W37" s="162"/>
      <c r="X37" s="162"/>
      <c r="Y37" s="162"/>
      <c r="Z37" s="162"/>
      <c r="AA37" s="167"/>
      <c r="AB37" s="168"/>
    </row>
    <row r="38" spans="1:28" ht="25.5" customHeight="1">
      <c r="A38" s="170"/>
      <c r="B38" s="170"/>
      <c r="C38" s="171"/>
      <c r="D38" s="172"/>
      <c r="E38" s="173"/>
      <c r="F38" s="174"/>
      <c r="G38" s="175"/>
      <c r="H38" s="175"/>
      <c r="I38" s="175"/>
      <c r="J38" s="175"/>
      <c r="K38" s="176"/>
      <c r="L38" s="176"/>
      <c r="M38" s="176"/>
      <c r="N38" s="177"/>
      <c r="O38" s="178"/>
      <c r="P38" s="175"/>
      <c r="Q38" s="179"/>
      <c r="R38" s="178"/>
      <c r="S38" s="175"/>
      <c r="T38" s="175"/>
      <c r="U38" s="175"/>
      <c r="V38" s="175"/>
      <c r="W38" s="175"/>
      <c r="X38" s="175"/>
      <c r="Y38" s="175"/>
      <c r="Z38" s="175"/>
      <c r="AA38" s="180"/>
      <c r="AB38" s="181"/>
    </row>
  </sheetData>
  <sheetProtection password="C5A1" sheet="1" insertRows="0"/>
  <mergeCells count="60">
    <mergeCell ref="A1:O1"/>
    <mergeCell ref="P1:S1"/>
    <mergeCell ref="T1:AB1"/>
    <mergeCell ref="A2:O2"/>
    <mergeCell ref="P2:S2"/>
    <mergeCell ref="T2:AB2"/>
    <mergeCell ref="A5:B8"/>
    <mergeCell ref="D5:D8"/>
    <mergeCell ref="E5:N6"/>
    <mergeCell ref="O5:Q6"/>
    <mergeCell ref="R5:AA6"/>
    <mergeCell ref="AB5:AB8"/>
    <mergeCell ref="E7:F7"/>
    <mergeCell ref="G7:H7"/>
    <mergeCell ref="I7:J7"/>
    <mergeCell ref="K7:L7"/>
    <mergeCell ref="M7:N7"/>
    <mergeCell ref="O7:O8"/>
    <mergeCell ref="P7:P8"/>
    <mergeCell ref="Q7:Q8"/>
    <mergeCell ref="R7:R8"/>
    <mergeCell ref="S7:S8"/>
    <mergeCell ref="T7:T8"/>
    <mergeCell ref="U7:U8"/>
    <mergeCell ref="V7:V8"/>
    <mergeCell ref="W7:W8"/>
    <mergeCell ref="X7:X8"/>
    <mergeCell ref="Y7:Y8"/>
    <mergeCell ref="Z7:Z8"/>
    <mergeCell ref="AA7:AA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s>
  <printOptions horizontalCentered="1"/>
  <pageMargins left="0.07847222222222222" right="0.07847222222222222" top="0.15763888888888888" bottom="0.07847222222222222" header="0.5118055555555555" footer="0.5118055555555555"/>
  <pageSetup fitToHeight="0" fitToWidth="1" horizontalDpi="300" verticalDpi="300" orientation="landscape" pageOrder="overThenDown" paperSize="8"/>
</worksheet>
</file>

<file path=xl/worksheets/sheet7.xml><?xml version="1.0" encoding="utf-8"?>
<worksheet xmlns="http://schemas.openxmlformats.org/spreadsheetml/2006/main" xmlns:r="http://schemas.openxmlformats.org/officeDocument/2006/relationships">
  <sheetPr>
    <pageSetUpPr fitToPage="1"/>
  </sheetPr>
  <dimension ref="A1:AC37"/>
  <sheetViews>
    <sheetView showGridLines="0" workbookViewId="0" topLeftCell="A1">
      <selection activeCell="N17" sqref="N17"/>
    </sheetView>
  </sheetViews>
  <sheetFormatPr defaultColWidth="9.140625" defaultRowHeight="12.75"/>
  <cols>
    <col min="1" max="1" width="15.421875" style="61" customWidth="1"/>
    <col min="2" max="2" width="20.28125" style="61" customWidth="1"/>
    <col min="3" max="4" width="5.421875" style="182" customWidth="1"/>
    <col min="5" max="6" width="4.28125" style="182" customWidth="1"/>
    <col min="7" max="9" width="4.28125" style="61" customWidth="1"/>
    <col min="10" max="10" width="11.140625" style="61" customWidth="1"/>
    <col min="11" max="11" width="9.8515625" style="61" customWidth="1"/>
    <col min="12" max="12" width="9.00390625" style="61" customWidth="1"/>
    <col min="13" max="13" width="5.28125" style="61" customWidth="1"/>
    <col min="14" max="15" width="6.28125" style="61" customWidth="1"/>
    <col min="16" max="16" width="12.28125" style="61" customWidth="1"/>
    <col min="17" max="17" width="13.421875" style="61" customWidth="1"/>
    <col min="18" max="18" width="11.57421875" style="61" customWidth="1"/>
    <col min="19" max="20" width="8.00390625" style="61" customWidth="1"/>
    <col min="21" max="21" width="7.8515625" style="61" customWidth="1"/>
    <col min="22" max="22" width="8.28125" style="61" customWidth="1"/>
    <col min="23" max="23" width="7.421875" style="61" customWidth="1"/>
    <col min="24" max="24" width="1.28515625" style="102" customWidth="1"/>
    <col min="25" max="25" width="6.28125" style="0" customWidth="1"/>
    <col min="26" max="27" width="6.28125" style="61" customWidth="1"/>
    <col min="28" max="28" width="9.140625" style="102" customWidth="1"/>
    <col min="29" max="16384" width="9.140625" style="61" customWidth="1"/>
  </cols>
  <sheetData>
    <row r="1" spans="1:29" s="107" customFormat="1" ht="19.5" customHeight="1">
      <c r="A1" s="183" t="s">
        <v>93</v>
      </c>
      <c r="B1" s="183"/>
      <c r="C1" s="183"/>
      <c r="D1" s="183"/>
      <c r="E1" s="183"/>
      <c r="F1" s="183"/>
      <c r="G1" s="183"/>
      <c r="H1" s="183"/>
      <c r="I1" s="183"/>
      <c r="J1" s="183"/>
      <c r="K1" s="184" t="s">
        <v>124</v>
      </c>
      <c r="L1" s="184"/>
      <c r="M1" s="184"/>
      <c r="N1" s="184"/>
      <c r="O1" s="184"/>
      <c r="P1" s="185"/>
      <c r="Q1" s="185"/>
      <c r="R1" s="185"/>
      <c r="S1" s="185"/>
      <c r="T1" s="185"/>
      <c r="U1" s="185"/>
      <c r="V1" s="185"/>
      <c r="W1" s="185"/>
      <c r="X1" s="106"/>
      <c r="Y1" s="106"/>
      <c r="Z1" s="106"/>
      <c r="AA1" s="106"/>
      <c r="AB1" s="106"/>
      <c r="AC1" s="106"/>
    </row>
    <row r="2" spans="1:23" s="106" customFormat="1" ht="29.25" customHeight="1">
      <c r="A2" s="186" t="s">
        <v>125</v>
      </c>
      <c r="B2" s="186"/>
      <c r="C2" s="186"/>
      <c r="D2" s="186"/>
      <c r="E2" s="186"/>
      <c r="F2" s="186"/>
      <c r="G2" s="186"/>
      <c r="H2" s="186"/>
      <c r="I2" s="186"/>
      <c r="J2" s="186"/>
      <c r="K2" s="187" t="s">
        <v>96</v>
      </c>
      <c r="L2" s="187"/>
      <c r="M2" s="188"/>
      <c r="N2" s="188"/>
      <c r="O2" s="188"/>
      <c r="P2" s="188"/>
      <c r="Q2" s="188"/>
      <c r="R2" s="188"/>
      <c r="S2" s="189" t="s">
        <v>126</v>
      </c>
      <c r="T2" s="189"/>
      <c r="U2" s="190"/>
      <c r="V2" s="190"/>
      <c r="W2" s="190"/>
    </row>
    <row r="3" spans="27:28" s="106" customFormat="1" ht="8.25" customHeight="1">
      <c r="AA3" s="111"/>
      <c r="AB3" s="111"/>
    </row>
    <row r="4" spans="1:28" s="106" customFormat="1" ht="18" customHeight="1">
      <c r="A4" s="191" t="s">
        <v>127</v>
      </c>
      <c r="B4" s="191"/>
      <c r="C4" s="191"/>
      <c r="D4" s="191"/>
      <c r="E4" s="191"/>
      <c r="F4" s="191"/>
      <c r="G4" s="191"/>
      <c r="H4" s="191"/>
      <c r="I4" s="191"/>
      <c r="J4" s="191"/>
      <c r="K4" s="191"/>
      <c r="L4" s="191"/>
      <c r="M4" s="191"/>
      <c r="N4" s="191"/>
      <c r="O4" s="191"/>
      <c r="P4" s="191"/>
      <c r="Q4" s="192"/>
      <c r="R4" s="192"/>
      <c r="S4" s="192"/>
      <c r="T4" s="192"/>
      <c r="U4" s="192"/>
      <c r="V4" s="192"/>
      <c r="W4" s="192"/>
      <c r="AA4" s="111"/>
      <c r="AB4" s="111"/>
    </row>
    <row r="5" spans="1:28" s="106" customFormat="1" ht="18.75" customHeight="1">
      <c r="A5" s="191" t="s">
        <v>128</v>
      </c>
      <c r="B5" s="191"/>
      <c r="C5" s="191"/>
      <c r="D5" s="193" t="s">
        <v>129</v>
      </c>
      <c r="E5" s="193"/>
      <c r="F5" s="193"/>
      <c r="G5" s="193" t="s">
        <v>130</v>
      </c>
      <c r="H5" s="193"/>
      <c r="I5" s="193"/>
      <c r="J5" s="194" t="s">
        <v>131</v>
      </c>
      <c r="K5" s="194"/>
      <c r="L5" s="194"/>
      <c r="M5" s="194"/>
      <c r="N5" s="194"/>
      <c r="O5" s="194"/>
      <c r="P5" s="194"/>
      <c r="Q5" s="194"/>
      <c r="R5" s="194"/>
      <c r="S5" s="194"/>
      <c r="T5" s="194"/>
      <c r="U5" s="194"/>
      <c r="V5" s="195"/>
      <c r="W5" s="195"/>
      <c r="AA5" s="111"/>
      <c r="AB5" s="111"/>
    </row>
    <row r="6" spans="1:28" s="106" customFormat="1" ht="18.75" customHeight="1">
      <c r="A6" s="196" t="s">
        <v>132</v>
      </c>
      <c r="B6" s="196"/>
      <c r="C6" s="196"/>
      <c r="D6" s="197" t="s">
        <v>133</v>
      </c>
      <c r="E6" s="197"/>
      <c r="F6" s="197"/>
      <c r="G6" s="197"/>
      <c r="H6" s="197"/>
      <c r="I6" s="197"/>
      <c r="J6" s="198" t="s">
        <v>134</v>
      </c>
      <c r="K6" s="199" t="s">
        <v>135</v>
      </c>
      <c r="L6" s="199" t="s">
        <v>136</v>
      </c>
      <c r="M6" s="200" t="s">
        <v>137</v>
      </c>
      <c r="N6" s="200"/>
      <c r="O6" s="200"/>
      <c r="P6" s="199" t="s">
        <v>138</v>
      </c>
      <c r="Q6" s="201" t="s">
        <v>139</v>
      </c>
      <c r="R6" s="202" t="s">
        <v>140</v>
      </c>
      <c r="S6" s="203" t="s">
        <v>141</v>
      </c>
      <c r="T6" s="203"/>
      <c r="U6" s="203"/>
      <c r="V6" s="203"/>
      <c r="W6" s="203"/>
      <c r="X6" s="111"/>
      <c r="AB6" s="111"/>
    </row>
    <row r="7" spans="1:24" s="106" customFormat="1" ht="30.75" customHeight="1">
      <c r="A7" s="204"/>
      <c r="B7" s="204"/>
      <c r="C7" s="204"/>
      <c r="D7" s="197"/>
      <c r="E7" s="197"/>
      <c r="F7" s="197"/>
      <c r="G7" s="197"/>
      <c r="H7" s="197"/>
      <c r="I7" s="197"/>
      <c r="J7" s="198"/>
      <c r="K7" s="199"/>
      <c r="L7" s="199"/>
      <c r="M7" s="200"/>
      <c r="N7" s="200"/>
      <c r="O7" s="200"/>
      <c r="P7" s="199"/>
      <c r="Q7" s="201"/>
      <c r="R7" s="202"/>
      <c r="S7" s="203"/>
      <c r="T7" s="203"/>
      <c r="U7" s="203"/>
      <c r="V7" s="203"/>
      <c r="W7" s="203"/>
      <c r="X7" s="111"/>
    </row>
    <row r="8" spans="1:28" s="106" customFormat="1" ht="20.25" customHeight="1">
      <c r="A8" s="205" t="s">
        <v>142</v>
      </c>
      <c r="B8" s="206"/>
      <c r="C8" s="206"/>
      <c r="D8" s="207" t="s">
        <v>143</v>
      </c>
      <c r="E8" s="208" t="s">
        <v>144</v>
      </c>
      <c r="F8" s="208"/>
      <c r="G8" s="209" t="s">
        <v>145</v>
      </c>
      <c r="H8" s="209"/>
      <c r="I8" s="209"/>
      <c r="J8" s="198"/>
      <c r="K8" s="199"/>
      <c r="L8" s="199"/>
      <c r="M8" s="210" t="s">
        <v>143</v>
      </c>
      <c r="N8" s="210" t="s">
        <v>146</v>
      </c>
      <c r="O8" s="210" t="s">
        <v>147</v>
      </c>
      <c r="P8" s="199"/>
      <c r="Q8" s="201"/>
      <c r="R8" s="202"/>
      <c r="S8" s="211" t="s">
        <v>148</v>
      </c>
      <c r="T8" s="211" t="s">
        <v>149</v>
      </c>
      <c r="U8" s="211" t="s">
        <v>150</v>
      </c>
      <c r="V8" s="211" t="s">
        <v>151</v>
      </c>
      <c r="W8" s="212" t="s">
        <v>152</v>
      </c>
      <c r="X8" s="111"/>
      <c r="Z8" s="111"/>
      <c r="AA8" s="111"/>
      <c r="AB8" s="111"/>
    </row>
    <row r="9" spans="1:28" s="106" customFormat="1" ht="28.5" customHeight="1">
      <c r="A9" s="213" t="s">
        <v>153</v>
      </c>
      <c r="B9" s="213"/>
      <c r="C9" s="213"/>
      <c r="D9" s="207"/>
      <c r="E9" s="214" t="s">
        <v>154</v>
      </c>
      <c r="F9" s="215" t="s">
        <v>155</v>
      </c>
      <c r="G9" s="211" t="s">
        <v>156</v>
      </c>
      <c r="H9" s="211" t="s">
        <v>157</v>
      </c>
      <c r="I9" s="215" t="s">
        <v>158</v>
      </c>
      <c r="J9" s="198"/>
      <c r="K9" s="199"/>
      <c r="L9" s="199"/>
      <c r="M9" s="210"/>
      <c r="N9" s="210"/>
      <c r="O9" s="210"/>
      <c r="P9" s="210"/>
      <c r="Q9" s="201"/>
      <c r="R9" s="202"/>
      <c r="S9" s="211"/>
      <c r="T9" s="211"/>
      <c r="U9" s="211"/>
      <c r="V9" s="211"/>
      <c r="W9" s="212"/>
      <c r="X9" s="111"/>
      <c r="Z9" s="111"/>
      <c r="AA9" s="111"/>
      <c r="AB9" s="111"/>
    </row>
    <row r="10" spans="1:28" s="106" customFormat="1" ht="26.25" customHeight="1">
      <c r="A10" s="216"/>
      <c r="B10" s="216"/>
      <c r="C10" s="216"/>
      <c r="D10" s="217"/>
      <c r="E10" s="218"/>
      <c r="F10" s="218"/>
      <c r="G10" s="219"/>
      <c r="H10" s="219"/>
      <c r="I10" s="219"/>
      <c r="J10" s="219"/>
      <c r="K10" s="219"/>
      <c r="L10" s="220"/>
      <c r="M10" s="220"/>
      <c r="N10" s="220"/>
      <c r="O10" s="220"/>
      <c r="P10" s="220"/>
      <c r="Q10" s="221"/>
      <c r="R10" s="222"/>
      <c r="S10" s="220"/>
      <c r="T10" s="220"/>
      <c r="U10" s="220"/>
      <c r="V10" s="220"/>
      <c r="W10" s="221"/>
      <c r="X10" s="115"/>
      <c r="Z10" s="111"/>
      <c r="AA10" s="111"/>
      <c r="AB10" s="111"/>
    </row>
    <row r="11" spans="2:28" s="112" customFormat="1" ht="8.2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37.5" customHeight="1">
      <c r="A12" s="224" t="s">
        <v>159</v>
      </c>
      <c r="B12" s="224"/>
      <c r="C12" s="225" t="s">
        <v>160</v>
      </c>
      <c r="D12" s="225" t="s">
        <v>161</v>
      </c>
      <c r="E12" s="225"/>
      <c r="F12" s="225" t="s">
        <v>162</v>
      </c>
      <c r="G12" s="225"/>
      <c r="H12" s="225" t="s">
        <v>163</v>
      </c>
      <c r="I12" s="225"/>
      <c r="J12" s="226" t="s">
        <v>164</v>
      </c>
      <c r="K12" s="226"/>
      <c r="L12" s="226"/>
      <c r="M12" s="226"/>
      <c r="N12" s="226"/>
      <c r="O12" s="226"/>
      <c r="P12" s="225" t="s">
        <v>165</v>
      </c>
      <c r="Q12" s="227" t="s">
        <v>166</v>
      </c>
      <c r="R12" s="228" t="s">
        <v>167</v>
      </c>
      <c r="S12" s="203" t="s">
        <v>168</v>
      </c>
      <c r="T12" s="203"/>
      <c r="U12" s="203"/>
      <c r="V12" s="203"/>
      <c r="W12" s="203"/>
      <c r="X12" s="111"/>
      <c r="Z12" s="111"/>
      <c r="AA12" s="111"/>
      <c r="AB12" s="111"/>
    </row>
    <row r="13" spans="1:28" s="112" customFormat="1" ht="37.5" customHeight="1">
      <c r="A13" s="224"/>
      <c r="B13" s="224"/>
      <c r="C13" s="225"/>
      <c r="D13" s="225"/>
      <c r="E13" s="225"/>
      <c r="F13" s="225"/>
      <c r="G13" s="225"/>
      <c r="H13" s="225"/>
      <c r="I13" s="225"/>
      <c r="J13" s="226"/>
      <c r="K13" s="226"/>
      <c r="L13" s="226"/>
      <c r="M13" s="226"/>
      <c r="N13" s="226"/>
      <c r="O13" s="226"/>
      <c r="P13" s="225"/>
      <c r="Q13" s="227"/>
      <c r="R13" s="228"/>
      <c r="S13" s="203"/>
      <c r="T13" s="203"/>
      <c r="U13" s="203"/>
      <c r="V13" s="203"/>
      <c r="W13" s="203"/>
      <c r="X13" s="111"/>
      <c r="Z13" s="111"/>
      <c r="AA13" s="111"/>
      <c r="AB13" s="111"/>
    </row>
    <row r="14" spans="1:28" s="112" customFormat="1" ht="15.75" customHeight="1">
      <c r="A14" s="224"/>
      <c r="B14" s="224"/>
      <c r="C14" s="225"/>
      <c r="D14" s="225"/>
      <c r="E14" s="225"/>
      <c r="F14" s="225"/>
      <c r="G14" s="225"/>
      <c r="H14" s="225"/>
      <c r="I14" s="225"/>
      <c r="J14" s="229" t="s">
        <v>169</v>
      </c>
      <c r="K14" s="229"/>
      <c r="L14" s="229"/>
      <c r="M14" s="229"/>
      <c r="N14" s="229"/>
      <c r="O14" s="229"/>
      <c r="P14" s="225"/>
      <c r="Q14" s="227"/>
      <c r="R14" s="228"/>
      <c r="S14" s="210" t="s">
        <v>148</v>
      </c>
      <c r="T14" s="210" t="s">
        <v>149</v>
      </c>
      <c r="U14" s="210" t="s">
        <v>150</v>
      </c>
      <c r="V14" s="210" t="s">
        <v>151</v>
      </c>
      <c r="W14" s="230" t="s">
        <v>152</v>
      </c>
      <c r="X14" s="111"/>
      <c r="Z14" s="111"/>
      <c r="AA14" s="111"/>
      <c r="AB14" s="111"/>
    </row>
    <row r="15" spans="1:28" s="112" customFormat="1" ht="15" customHeight="1">
      <c r="A15" s="224"/>
      <c r="B15" s="224"/>
      <c r="C15" s="225"/>
      <c r="D15" s="225"/>
      <c r="E15" s="225"/>
      <c r="F15" s="225"/>
      <c r="G15" s="225"/>
      <c r="H15" s="225"/>
      <c r="I15" s="225"/>
      <c r="J15" s="211" t="s">
        <v>170</v>
      </c>
      <c r="K15" s="211" t="s">
        <v>171</v>
      </c>
      <c r="L15" s="210" t="s">
        <v>172</v>
      </c>
      <c r="M15" s="210"/>
      <c r="N15" s="211" t="s">
        <v>173</v>
      </c>
      <c r="O15" s="211"/>
      <c r="P15" s="225"/>
      <c r="Q15" s="227"/>
      <c r="R15" s="228"/>
      <c r="S15" s="210"/>
      <c r="T15" s="210"/>
      <c r="U15" s="210"/>
      <c r="V15" s="210"/>
      <c r="W15" s="230"/>
      <c r="X15" s="111"/>
      <c r="Z15" s="111"/>
      <c r="AA15" s="111"/>
      <c r="AB15" s="111"/>
    </row>
    <row r="16" spans="1:23" s="111" customFormat="1" ht="20.25" customHeight="1">
      <c r="A16" s="133"/>
      <c r="B16" s="133"/>
      <c r="C16" s="137"/>
      <c r="D16" s="137"/>
      <c r="E16" s="137"/>
      <c r="F16" s="137"/>
      <c r="G16" s="137"/>
      <c r="H16" s="137"/>
      <c r="I16" s="137"/>
      <c r="J16" s="137"/>
      <c r="K16" s="138"/>
      <c r="L16" s="138"/>
      <c r="M16" s="138"/>
      <c r="N16" s="138"/>
      <c r="O16" s="138"/>
      <c r="P16" s="138"/>
      <c r="Q16" s="142"/>
      <c r="R16" s="231"/>
      <c r="S16" s="138"/>
      <c r="T16" s="138"/>
      <c r="U16" s="138"/>
      <c r="V16" s="138"/>
      <c r="W16" s="142"/>
    </row>
    <row r="17" spans="1:23" s="111" customFormat="1" ht="20.25" customHeight="1">
      <c r="A17" s="145"/>
      <c r="B17" s="145"/>
      <c r="C17" s="149"/>
      <c r="D17" s="149"/>
      <c r="E17" s="149"/>
      <c r="F17" s="149"/>
      <c r="G17" s="149"/>
      <c r="H17" s="149"/>
      <c r="I17" s="149"/>
      <c r="J17" s="149"/>
      <c r="K17" s="150"/>
      <c r="L17" s="150"/>
      <c r="M17" s="150"/>
      <c r="N17" s="150"/>
      <c r="O17" s="150"/>
      <c r="P17" s="150"/>
      <c r="Q17" s="154"/>
      <c r="R17" s="232"/>
      <c r="S17" s="150"/>
      <c r="T17" s="150"/>
      <c r="U17" s="150"/>
      <c r="V17" s="150"/>
      <c r="W17" s="154"/>
    </row>
    <row r="18" spans="1:23" s="111" customFormat="1" ht="20.25" customHeight="1">
      <c r="A18" s="157"/>
      <c r="B18" s="157"/>
      <c r="C18" s="161"/>
      <c r="D18" s="161"/>
      <c r="E18" s="161"/>
      <c r="F18" s="161"/>
      <c r="G18" s="161"/>
      <c r="H18" s="161"/>
      <c r="I18" s="161"/>
      <c r="J18" s="161"/>
      <c r="K18" s="162"/>
      <c r="L18" s="162"/>
      <c r="M18" s="162"/>
      <c r="N18" s="162"/>
      <c r="O18" s="162"/>
      <c r="P18" s="162"/>
      <c r="Q18" s="166"/>
      <c r="R18" s="233"/>
      <c r="S18" s="162"/>
      <c r="T18" s="162"/>
      <c r="U18" s="162"/>
      <c r="V18" s="162"/>
      <c r="W18" s="166"/>
    </row>
    <row r="19" spans="1:23" s="111" customFormat="1" ht="20.25" customHeight="1">
      <c r="A19" s="145"/>
      <c r="B19" s="145"/>
      <c r="C19" s="149"/>
      <c r="D19" s="149"/>
      <c r="E19" s="149"/>
      <c r="F19" s="149"/>
      <c r="G19" s="149"/>
      <c r="H19" s="149"/>
      <c r="I19" s="149"/>
      <c r="J19" s="149"/>
      <c r="K19" s="150"/>
      <c r="L19" s="150"/>
      <c r="M19" s="150"/>
      <c r="N19" s="150"/>
      <c r="O19" s="150"/>
      <c r="P19" s="150"/>
      <c r="Q19" s="154"/>
      <c r="R19" s="232"/>
      <c r="S19" s="150"/>
      <c r="T19" s="150"/>
      <c r="U19" s="150"/>
      <c r="V19" s="150"/>
      <c r="W19" s="154"/>
    </row>
    <row r="20" spans="1:23" s="111" customFormat="1" ht="20.25" customHeight="1">
      <c r="A20" s="157"/>
      <c r="B20" s="157"/>
      <c r="C20" s="161"/>
      <c r="D20" s="161"/>
      <c r="E20" s="161"/>
      <c r="F20" s="161"/>
      <c r="G20" s="161"/>
      <c r="H20" s="161"/>
      <c r="I20" s="161"/>
      <c r="J20" s="161"/>
      <c r="K20" s="162"/>
      <c r="L20" s="162"/>
      <c r="M20" s="162"/>
      <c r="N20" s="162"/>
      <c r="O20" s="162"/>
      <c r="P20" s="162"/>
      <c r="Q20" s="166"/>
      <c r="R20" s="233"/>
      <c r="S20" s="162"/>
      <c r="T20" s="162"/>
      <c r="U20" s="162"/>
      <c r="V20" s="162"/>
      <c r="W20" s="166"/>
    </row>
    <row r="21" spans="1:23" s="111" customFormat="1" ht="20.25" customHeight="1">
      <c r="A21" s="145"/>
      <c r="B21" s="145"/>
      <c r="C21" s="149"/>
      <c r="D21" s="149"/>
      <c r="E21" s="149"/>
      <c r="F21" s="149"/>
      <c r="G21" s="149"/>
      <c r="H21" s="149"/>
      <c r="I21" s="149"/>
      <c r="J21" s="149"/>
      <c r="K21" s="150"/>
      <c r="L21" s="150"/>
      <c r="M21" s="150"/>
      <c r="N21" s="150"/>
      <c r="O21" s="150"/>
      <c r="P21" s="150"/>
      <c r="Q21" s="154"/>
      <c r="R21" s="232"/>
      <c r="S21" s="150"/>
      <c r="T21" s="150"/>
      <c r="U21" s="150"/>
      <c r="V21" s="150"/>
      <c r="W21" s="154"/>
    </row>
    <row r="22" spans="1:23" s="111" customFormat="1" ht="20.25" customHeight="1">
      <c r="A22" s="157"/>
      <c r="B22" s="157"/>
      <c r="C22" s="161"/>
      <c r="D22" s="161"/>
      <c r="E22" s="161"/>
      <c r="F22" s="161"/>
      <c r="G22" s="161"/>
      <c r="H22" s="161"/>
      <c r="I22" s="161"/>
      <c r="J22" s="161"/>
      <c r="K22" s="162"/>
      <c r="L22" s="162"/>
      <c r="M22" s="162"/>
      <c r="N22" s="162"/>
      <c r="O22" s="162"/>
      <c r="P22" s="162"/>
      <c r="Q22" s="166"/>
      <c r="R22" s="233"/>
      <c r="S22" s="162"/>
      <c r="T22" s="162"/>
      <c r="U22" s="162"/>
      <c r="V22" s="162"/>
      <c r="W22" s="166"/>
    </row>
    <row r="23" spans="1:23" s="111" customFormat="1" ht="20.25" customHeight="1">
      <c r="A23" s="145"/>
      <c r="B23" s="145"/>
      <c r="C23" s="149"/>
      <c r="D23" s="149"/>
      <c r="E23" s="149"/>
      <c r="F23" s="149"/>
      <c r="G23" s="149"/>
      <c r="H23" s="149"/>
      <c r="I23" s="149"/>
      <c r="J23" s="149"/>
      <c r="K23" s="150"/>
      <c r="L23" s="150"/>
      <c r="M23" s="150"/>
      <c r="N23" s="150"/>
      <c r="O23" s="150"/>
      <c r="P23" s="150"/>
      <c r="Q23" s="154"/>
      <c r="R23" s="232"/>
      <c r="S23" s="150"/>
      <c r="T23" s="150"/>
      <c r="U23" s="150"/>
      <c r="V23" s="150"/>
      <c r="W23" s="154"/>
    </row>
    <row r="24" spans="1:23" s="111" customFormat="1" ht="20.25" customHeight="1">
      <c r="A24" s="157"/>
      <c r="B24" s="157"/>
      <c r="C24" s="161"/>
      <c r="D24" s="161"/>
      <c r="E24" s="161"/>
      <c r="F24" s="161"/>
      <c r="G24" s="161"/>
      <c r="H24" s="161"/>
      <c r="I24" s="161"/>
      <c r="J24" s="161"/>
      <c r="K24" s="162"/>
      <c r="L24" s="162"/>
      <c r="M24" s="162"/>
      <c r="N24" s="162"/>
      <c r="O24" s="162"/>
      <c r="P24" s="162"/>
      <c r="Q24" s="166"/>
      <c r="R24" s="233"/>
      <c r="S24" s="162"/>
      <c r="T24" s="162"/>
      <c r="U24" s="162"/>
      <c r="V24" s="162"/>
      <c r="W24" s="166"/>
    </row>
    <row r="25" spans="1:23" s="111" customFormat="1" ht="20.25" customHeight="1">
      <c r="A25" s="145"/>
      <c r="B25" s="145"/>
      <c r="C25" s="149"/>
      <c r="D25" s="149"/>
      <c r="E25" s="149"/>
      <c r="F25" s="149"/>
      <c r="G25" s="149"/>
      <c r="H25" s="149"/>
      <c r="I25" s="149"/>
      <c r="J25" s="149"/>
      <c r="K25" s="150"/>
      <c r="L25" s="150"/>
      <c r="M25" s="150"/>
      <c r="N25" s="150"/>
      <c r="O25" s="150"/>
      <c r="P25" s="150"/>
      <c r="Q25" s="154"/>
      <c r="R25" s="232"/>
      <c r="S25" s="150"/>
      <c r="T25" s="150"/>
      <c r="U25" s="150"/>
      <c r="V25" s="150"/>
      <c r="W25" s="154"/>
    </row>
    <row r="26" spans="1:23" s="111" customFormat="1" ht="20.25" customHeight="1">
      <c r="A26" s="157"/>
      <c r="B26" s="157"/>
      <c r="C26" s="161"/>
      <c r="D26" s="161"/>
      <c r="E26" s="161"/>
      <c r="F26" s="161"/>
      <c r="G26" s="161"/>
      <c r="H26" s="161"/>
      <c r="I26" s="161"/>
      <c r="J26" s="161"/>
      <c r="K26" s="162"/>
      <c r="L26" s="162"/>
      <c r="M26" s="162"/>
      <c r="N26" s="162"/>
      <c r="O26" s="162"/>
      <c r="P26" s="162"/>
      <c r="Q26" s="166"/>
      <c r="R26" s="233"/>
      <c r="S26" s="162"/>
      <c r="T26" s="162"/>
      <c r="U26" s="162"/>
      <c r="V26" s="162"/>
      <c r="W26" s="166"/>
    </row>
    <row r="27" spans="1:23" s="111" customFormat="1" ht="20.25" customHeight="1">
      <c r="A27" s="145"/>
      <c r="B27" s="145"/>
      <c r="C27" s="149"/>
      <c r="D27" s="149"/>
      <c r="E27" s="149"/>
      <c r="F27" s="149"/>
      <c r="G27" s="149"/>
      <c r="H27" s="149"/>
      <c r="I27" s="149"/>
      <c r="J27" s="149"/>
      <c r="K27" s="150"/>
      <c r="L27" s="150"/>
      <c r="M27" s="150"/>
      <c r="N27" s="150"/>
      <c r="O27" s="150"/>
      <c r="P27" s="150"/>
      <c r="Q27" s="154"/>
      <c r="R27" s="232"/>
      <c r="S27" s="150"/>
      <c r="T27" s="150"/>
      <c r="U27" s="150"/>
      <c r="V27" s="150"/>
      <c r="W27" s="154"/>
    </row>
    <row r="28" spans="1:23" s="111" customFormat="1" ht="20.25" customHeight="1">
      <c r="A28" s="157"/>
      <c r="B28" s="157"/>
      <c r="C28" s="161"/>
      <c r="D28" s="161"/>
      <c r="E28" s="161"/>
      <c r="F28" s="161"/>
      <c r="G28" s="161"/>
      <c r="H28" s="161"/>
      <c r="I28" s="161"/>
      <c r="J28" s="161"/>
      <c r="K28" s="162"/>
      <c r="L28" s="162"/>
      <c r="M28" s="162"/>
      <c r="N28" s="162"/>
      <c r="O28" s="162"/>
      <c r="P28" s="162"/>
      <c r="Q28" s="166"/>
      <c r="R28" s="233"/>
      <c r="S28" s="162"/>
      <c r="T28" s="162"/>
      <c r="U28" s="162"/>
      <c r="V28" s="162"/>
      <c r="W28" s="166"/>
    </row>
    <row r="29" spans="1:23" s="111" customFormat="1" ht="20.25" customHeight="1">
      <c r="A29" s="145"/>
      <c r="B29" s="145"/>
      <c r="C29" s="149"/>
      <c r="D29" s="149"/>
      <c r="E29" s="149"/>
      <c r="F29" s="149"/>
      <c r="G29" s="149"/>
      <c r="H29" s="149"/>
      <c r="I29" s="149"/>
      <c r="J29" s="149"/>
      <c r="K29" s="150"/>
      <c r="L29" s="150"/>
      <c r="M29" s="150"/>
      <c r="N29" s="150"/>
      <c r="O29" s="150"/>
      <c r="P29" s="150"/>
      <c r="Q29" s="154"/>
      <c r="R29" s="232"/>
      <c r="S29" s="150"/>
      <c r="T29" s="150"/>
      <c r="U29" s="150"/>
      <c r="V29" s="150"/>
      <c r="W29" s="154"/>
    </row>
    <row r="30" spans="1:23" s="111" customFormat="1" ht="20.25" customHeight="1">
      <c r="A30" s="157"/>
      <c r="B30" s="157"/>
      <c r="C30" s="161"/>
      <c r="D30" s="161"/>
      <c r="E30" s="161"/>
      <c r="F30" s="161"/>
      <c r="G30" s="161"/>
      <c r="H30" s="161"/>
      <c r="I30" s="161"/>
      <c r="J30" s="161"/>
      <c r="K30" s="162"/>
      <c r="L30" s="162"/>
      <c r="M30" s="162"/>
      <c r="N30" s="162"/>
      <c r="O30" s="162"/>
      <c r="P30" s="162"/>
      <c r="Q30" s="166"/>
      <c r="R30" s="233"/>
      <c r="S30" s="162"/>
      <c r="T30" s="162"/>
      <c r="U30" s="162"/>
      <c r="V30" s="162"/>
      <c r="W30" s="166"/>
    </row>
    <row r="31" spans="1:23" s="111" customFormat="1" ht="20.25" customHeight="1">
      <c r="A31" s="145"/>
      <c r="B31" s="145"/>
      <c r="C31" s="149"/>
      <c r="D31" s="149"/>
      <c r="E31" s="149"/>
      <c r="F31" s="149"/>
      <c r="G31" s="149"/>
      <c r="H31" s="149"/>
      <c r="I31" s="149"/>
      <c r="J31" s="149"/>
      <c r="K31" s="150"/>
      <c r="L31" s="150"/>
      <c r="M31" s="150"/>
      <c r="N31" s="150"/>
      <c r="O31" s="150"/>
      <c r="P31" s="150"/>
      <c r="Q31" s="154"/>
      <c r="R31" s="232"/>
      <c r="S31" s="150"/>
      <c r="T31" s="150"/>
      <c r="U31" s="150"/>
      <c r="V31" s="150"/>
      <c r="W31" s="154"/>
    </row>
    <row r="32" spans="1:23" s="111" customFormat="1" ht="20.25" customHeight="1">
      <c r="A32" s="157"/>
      <c r="B32" s="157"/>
      <c r="C32" s="161"/>
      <c r="D32" s="161"/>
      <c r="E32" s="161"/>
      <c r="F32" s="161"/>
      <c r="G32" s="161"/>
      <c r="H32" s="161"/>
      <c r="I32" s="161"/>
      <c r="J32" s="161"/>
      <c r="K32" s="162"/>
      <c r="L32" s="162"/>
      <c r="M32" s="162"/>
      <c r="N32" s="162"/>
      <c r="O32" s="162"/>
      <c r="P32" s="162"/>
      <c r="Q32" s="166"/>
      <c r="R32" s="233"/>
      <c r="S32" s="162"/>
      <c r="T32" s="162"/>
      <c r="U32" s="162"/>
      <c r="V32" s="162"/>
      <c r="W32" s="166"/>
    </row>
    <row r="33" spans="1:23" s="111" customFormat="1" ht="20.25" customHeight="1">
      <c r="A33" s="145"/>
      <c r="B33" s="145"/>
      <c r="C33" s="149"/>
      <c r="D33" s="149"/>
      <c r="E33" s="149"/>
      <c r="F33" s="149"/>
      <c r="G33" s="149"/>
      <c r="H33" s="149"/>
      <c r="I33" s="149"/>
      <c r="J33" s="149"/>
      <c r="K33" s="150"/>
      <c r="L33" s="150"/>
      <c r="M33" s="150"/>
      <c r="N33" s="150"/>
      <c r="O33" s="150"/>
      <c r="P33" s="150"/>
      <c r="Q33" s="154"/>
      <c r="R33" s="232"/>
      <c r="S33" s="150"/>
      <c r="T33" s="150"/>
      <c r="U33" s="150"/>
      <c r="V33" s="150"/>
      <c r="W33" s="154"/>
    </row>
    <row r="34" spans="1:23" s="111" customFormat="1" ht="20.25" customHeight="1">
      <c r="A34" s="157"/>
      <c r="B34" s="157"/>
      <c r="C34" s="161"/>
      <c r="D34" s="161"/>
      <c r="E34" s="161"/>
      <c r="F34" s="161"/>
      <c r="G34" s="161"/>
      <c r="H34" s="161"/>
      <c r="I34" s="161"/>
      <c r="J34" s="161"/>
      <c r="K34" s="162"/>
      <c r="L34" s="162"/>
      <c r="M34" s="162"/>
      <c r="N34" s="162"/>
      <c r="O34" s="162"/>
      <c r="P34" s="162"/>
      <c r="Q34" s="166"/>
      <c r="R34" s="233"/>
      <c r="S34" s="162"/>
      <c r="T34" s="162"/>
      <c r="U34" s="162"/>
      <c r="V34" s="162"/>
      <c r="W34" s="166"/>
    </row>
    <row r="35" spans="1:23" s="111" customFormat="1" ht="20.25" customHeight="1">
      <c r="A35" s="145"/>
      <c r="B35" s="145"/>
      <c r="C35" s="149"/>
      <c r="D35" s="149"/>
      <c r="E35" s="149"/>
      <c r="F35" s="149"/>
      <c r="G35" s="149"/>
      <c r="H35" s="149"/>
      <c r="I35" s="149"/>
      <c r="J35" s="149"/>
      <c r="K35" s="150"/>
      <c r="L35" s="150"/>
      <c r="M35" s="150"/>
      <c r="N35" s="150"/>
      <c r="O35" s="150"/>
      <c r="P35" s="150"/>
      <c r="Q35" s="154"/>
      <c r="R35" s="232"/>
      <c r="S35" s="150"/>
      <c r="T35" s="150"/>
      <c r="U35" s="150"/>
      <c r="V35" s="150"/>
      <c r="W35" s="154"/>
    </row>
    <row r="36" spans="1:23" s="111" customFormat="1" ht="20.25" customHeight="1">
      <c r="A36" s="157"/>
      <c r="B36" s="157"/>
      <c r="C36" s="161"/>
      <c r="D36" s="161"/>
      <c r="E36" s="161"/>
      <c r="F36" s="161"/>
      <c r="G36" s="161"/>
      <c r="H36" s="161"/>
      <c r="I36" s="161"/>
      <c r="J36" s="161"/>
      <c r="K36" s="162"/>
      <c r="L36" s="162"/>
      <c r="M36" s="162"/>
      <c r="N36" s="162"/>
      <c r="O36" s="162"/>
      <c r="P36" s="162"/>
      <c r="Q36" s="166"/>
      <c r="R36" s="233"/>
      <c r="S36" s="162"/>
      <c r="T36" s="162"/>
      <c r="U36" s="162"/>
      <c r="V36" s="162"/>
      <c r="W36" s="166"/>
    </row>
    <row r="37" spans="3:25" s="102" customFormat="1" ht="18.75" customHeight="1">
      <c r="C37" s="234"/>
      <c r="D37" s="234"/>
      <c r="E37" s="234"/>
      <c r="F37" s="234"/>
      <c r="Y37" s="169"/>
    </row>
    <row r="38" ht="18.75" customHeight="1"/>
    <row r="39" ht="18.75" customHeight="1"/>
  </sheetData>
  <sheetProtection password="C5A1" sheet="1" insertRows="0"/>
  <mergeCells count="184">
    <mergeCell ref="A1:J1"/>
    <mergeCell ref="K1:O1"/>
    <mergeCell ref="P1:W1"/>
    <mergeCell ref="A2:J2"/>
    <mergeCell ref="K2:L2"/>
    <mergeCell ref="M2:R2"/>
    <mergeCell ref="S2:T2"/>
    <mergeCell ref="U2:W2"/>
    <mergeCell ref="A4:P4"/>
    <mergeCell ref="Q4:W4"/>
    <mergeCell ref="A5:C5"/>
    <mergeCell ref="D5:F5"/>
    <mergeCell ref="G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5"/>
    <mergeCell ref="C12:C15"/>
    <mergeCell ref="D12:E15"/>
    <mergeCell ref="F12:G15"/>
    <mergeCell ref="H12:I15"/>
    <mergeCell ref="J12:O13"/>
    <mergeCell ref="P12:P15"/>
    <mergeCell ref="Q12:Q15"/>
    <mergeCell ref="R12:R15"/>
    <mergeCell ref="S12:W13"/>
    <mergeCell ref="J14:O14"/>
    <mergeCell ref="S14:S15"/>
    <mergeCell ref="T14:T15"/>
    <mergeCell ref="U14:U15"/>
    <mergeCell ref="V14:V15"/>
    <mergeCell ref="W14:W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s>
  <printOptions horizontalCentered="1"/>
  <pageMargins left="0.07847222222222222" right="0.07847222222222222" top="0.15763888888888888" bottom="0.07847222222222222" header="0.5118055555555555" footer="0.5118055555555555"/>
  <pageSetup fitToHeight="0" fitToWidth="1" horizontalDpi="300" verticalDpi="300" orientation="landscape" pageOrder="overThenDown" paperSize="9"/>
  <legacyDrawing r:id="rId2"/>
</worksheet>
</file>

<file path=xl/worksheets/sheet8.xml><?xml version="1.0" encoding="utf-8"?>
<worksheet xmlns="http://schemas.openxmlformats.org/spreadsheetml/2006/main" xmlns:r="http://schemas.openxmlformats.org/officeDocument/2006/relationships">
  <dimension ref="A1:AV78"/>
  <sheetViews>
    <sheetView showGridLines="0" tabSelected="1" workbookViewId="0" topLeftCell="A1">
      <selection activeCell="A22" sqref="A22"/>
    </sheetView>
  </sheetViews>
  <sheetFormatPr defaultColWidth="9.140625" defaultRowHeight="12.75"/>
  <cols>
    <col min="1" max="1" width="15.421875" style="61" customWidth="1"/>
    <col min="2" max="2" width="20.28125" style="61" customWidth="1"/>
    <col min="3" max="4" width="5.57421875" style="182" customWidth="1"/>
    <col min="5" max="5" width="4.421875" style="182" customWidth="1"/>
    <col min="6" max="6" width="4.7109375" style="182" customWidth="1"/>
    <col min="7" max="7" width="4.00390625" style="61" customWidth="1"/>
    <col min="8" max="8" width="4.57421875" style="61" customWidth="1"/>
    <col min="9" max="9" width="9.00390625" style="61" customWidth="1"/>
    <col min="10" max="10" width="11.28125" style="61" customWidth="1"/>
    <col min="11" max="11" width="9.8515625" style="61" customWidth="1"/>
    <col min="12" max="12" width="9.421875" style="61" customWidth="1"/>
    <col min="13" max="13" width="5.421875" style="61" customWidth="1"/>
    <col min="14" max="15" width="6.28125" style="61" customWidth="1"/>
    <col min="16" max="16" width="12.00390625" style="61" customWidth="1"/>
    <col min="17" max="17" width="13.421875" style="61" customWidth="1"/>
    <col min="18" max="18" width="11.7109375" style="61" customWidth="1"/>
    <col min="19" max="19" width="7.8515625" style="61" customWidth="1"/>
    <col min="20" max="21" width="8.00390625" style="61" customWidth="1"/>
    <col min="22" max="22" width="8.28125" style="61" customWidth="1"/>
    <col min="23" max="23" width="8.140625" style="61" customWidth="1"/>
    <col min="24" max="24" width="1.28515625" style="102" customWidth="1"/>
    <col min="25" max="25" width="6.28125" style="0" customWidth="1"/>
    <col min="26" max="27" width="6.28125" style="61" customWidth="1"/>
    <col min="28" max="28" width="9.140625" style="102" customWidth="1"/>
    <col min="29" max="47" width="9.140625" style="61" customWidth="1"/>
    <col min="48" max="48" width="4.8515625" style="61" customWidth="1"/>
    <col min="49" max="16384" width="9.140625" style="61" customWidth="1"/>
  </cols>
  <sheetData>
    <row r="1" spans="1:29" s="107" customFormat="1" ht="19.5" customHeight="1">
      <c r="A1" s="235" t="s">
        <v>93</v>
      </c>
      <c r="B1" s="235"/>
      <c r="C1" s="235"/>
      <c r="D1" s="235"/>
      <c r="E1" s="235"/>
      <c r="F1" s="235"/>
      <c r="G1" s="235"/>
      <c r="H1" s="235"/>
      <c r="I1" s="235"/>
      <c r="J1" s="235"/>
      <c r="K1" s="197" t="s">
        <v>124</v>
      </c>
      <c r="L1" s="197"/>
      <c r="M1" s="197"/>
      <c r="N1" s="197"/>
      <c r="O1" s="236"/>
      <c r="P1" s="185"/>
      <c r="Q1" s="185"/>
      <c r="R1" s="185"/>
      <c r="S1" s="185"/>
      <c r="T1" s="185"/>
      <c r="U1" s="185"/>
      <c r="V1" s="185"/>
      <c r="W1" s="185"/>
      <c r="X1" s="106"/>
      <c r="Y1" s="106"/>
      <c r="Z1" s="106"/>
      <c r="AA1" s="106"/>
      <c r="AB1" s="106"/>
      <c r="AC1" s="106"/>
    </row>
    <row r="2" spans="1:48" s="106" customFormat="1" ht="29.25" customHeight="1">
      <c r="A2" s="237" t="s">
        <v>174</v>
      </c>
      <c r="B2" s="237"/>
      <c r="C2" s="237"/>
      <c r="D2" s="237"/>
      <c r="E2" s="237"/>
      <c r="F2" s="237"/>
      <c r="G2" s="237"/>
      <c r="H2" s="237"/>
      <c r="I2" s="237"/>
      <c r="J2" s="237"/>
      <c r="K2" s="187" t="s">
        <v>175</v>
      </c>
      <c r="L2" s="187"/>
      <c r="M2" s="188"/>
      <c r="N2" s="188"/>
      <c r="O2" s="188"/>
      <c r="P2" s="188"/>
      <c r="Q2" s="188"/>
      <c r="R2" s="188"/>
      <c r="S2" s="189" t="s">
        <v>126</v>
      </c>
      <c r="T2" s="189"/>
      <c r="U2" s="190"/>
      <c r="V2" s="190"/>
      <c r="W2" s="190"/>
      <c r="Y2" s="238" t="s">
        <v>176</v>
      </c>
      <c r="Z2" s="238"/>
      <c r="AA2" s="238"/>
      <c r="AB2" s="238"/>
      <c r="AC2" s="238"/>
      <c r="AD2" s="238"/>
      <c r="AE2" s="238"/>
      <c r="AF2" s="238"/>
      <c r="AG2" s="238"/>
      <c r="AH2" s="238"/>
      <c r="AI2" s="238"/>
      <c r="AJ2" s="238"/>
      <c r="AK2" s="239" t="s">
        <v>177</v>
      </c>
      <c r="AL2" s="239"/>
      <c r="AM2" s="240" t="s">
        <v>178</v>
      </c>
      <c r="AN2" s="240"/>
      <c r="AO2" s="241">
        <f>A7</f>
        <v>0</v>
      </c>
      <c r="AP2" s="241"/>
      <c r="AQ2" s="241"/>
      <c r="AR2" s="241"/>
      <c r="AS2" s="241"/>
      <c r="AT2" s="241"/>
      <c r="AU2" s="241"/>
      <c r="AV2" s="241"/>
    </row>
    <row r="3" s="106" customFormat="1" ht="9.75" customHeight="1">
      <c r="AB3" s="111"/>
    </row>
    <row r="4" spans="1:28" s="106" customFormat="1" ht="17.25" customHeight="1">
      <c r="A4" s="242" t="s">
        <v>127</v>
      </c>
      <c r="B4" s="242"/>
      <c r="C4" s="242"/>
      <c r="D4" s="242"/>
      <c r="E4" s="242"/>
      <c r="F4" s="242"/>
      <c r="G4" s="242"/>
      <c r="H4" s="242"/>
      <c r="I4" s="242"/>
      <c r="J4" s="242"/>
      <c r="K4" s="242"/>
      <c r="L4" s="242"/>
      <c r="M4" s="242"/>
      <c r="N4" s="242"/>
      <c r="O4" s="242"/>
      <c r="P4" s="243"/>
      <c r="Q4" s="243"/>
      <c r="R4" s="243"/>
      <c r="S4" s="243"/>
      <c r="T4" s="243"/>
      <c r="U4" s="243"/>
      <c r="V4" s="243"/>
      <c r="W4" s="243"/>
      <c r="AB4" s="111"/>
    </row>
    <row r="5" spans="1:28" s="106" customFormat="1" ht="18.75" customHeight="1">
      <c r="A5" s="244" t="s">
        <v>128</v>
      </c>
      <c r="B5" s="244"/>
      <c r="C5" s="244"/>
      <c r="D5" s="245">
        <f>IF(V5&gt;0,"Sim","Não")</f>
        <v>0</v>
      </c>
      <c r="E5" s="245"/>
      <c r="F5" s="245"/>
      <c r="G5" s="245"/>
      <c r="H5" s="245"/>
      <c r="I5" s="245"/>
      <c r="J5" s="246" t="s">
        <v>179</v>
      </c>
      <c r="K5" s="246"/>
      <c r="L5" s="246"/>
      <c r="M5" s="246"/>
      <c r="N5" s="246"/>
      <c r="O5" s="246"/>
      <c r="P5" s="246"/>
      <c r="Q5" s="246"/>
      <c r="R5" s="246"/>
      <c r="S5" s="246"/>
      <c r="T5" s="246"/>
      <c r="U5" s="246"/>
      <c r="V5" s="195"/>
      <c r="W5" s="195"/>
      <c r="AB5" s="111"/>
    </row>
    <row r="6" spans="1:28" s="106" customFormat="1" ht="18.75" customHeight="1">
      <c r="A6" s="247" t="s">
        <v>132</v>
      </c>
      <c r="B6" s="247"/>
      <c r="C6" s="247"/>
      <c r="D6" s="248" t="s">
        <v>180</v>
      </c>
      <c r="E6" s="248"/>
      <c r="F6" s="248"/>
      <c r="G6" s="248"/>
      <c r="H6" s="248"/>
      <c r="I6" s="248"/>
      <c r="J6" s="249" t="s">
        <v>134</v>
      </c>
      <c r="K6" s="250" t="s">
        <v>135</v>
      </c>
      <c r="L6" s="250" t="s">
        <v>136</v>
      </c>
      <c r="M6" s="251" t="s">
        <v>137</v>
      </c>
      <c r="N6" s="251"/>
      <c r="O6" s="251"/>
      <c r="P6" s="250" t="s">
        <v>138</v>
      </c>
      <c r="Q6" s="252" t="s">
        <v>139</v>
      </c>
      <c r="R6" s="253" t="s">
        <v>140</v>
      </c>
      <c r="S6" s="254" t="s">
        <v>141</v>
      </c>
      <c r="T6" s="254"/>
      <c r="U6" s="254"/>
      <c r="V6" s="254"/>
      <c r="W6" s="254"/>
      <c r="X6" s="111"/>
      <c r="AB6" s="111"/>
    </row>
    <row r="7" spans="1:24" s="106" customFormat="1" ht="30.75" customHeight="1">
      <c r="A7" s="255" t="s">
        <v>181</v>
      </c>
      <c r="B7" s="255"/>
      <c r="C7" s="255"/>
      <c r="D7" s="248"/>
      <c r="E7" s="248"/>
      <c r="F7" s="248"/>
      <c r="G7" s="248"/>
      <c r="H7" s="248"/>
      <c r="I7" s="248"/>
      <c r="J7" s="249"/>
      <c r="K7" s="250"/>
      <c r="L7" s="250"/>
      <c r="M7" s="251"/>
      <c r="N7" s="251"/>
      <c r="O7" s="251"/>
      <c r="P7" s="250"/>
      <c r="Q7" s="252"/>
      <c r="R7" s="253"/>
      <c r="S7" s="254"/>
      <c r="T7" s="254"/>
      <c r="U7" s="254"/>
      <c r="V7" s="254"/>
      <c r="W7" s="254"/>
      <c r="X7" s="111"/>
    </row>
    <row r="8" spans="1:28" s="106" customFormat="1" ht="20.25" customHeight="1">
      <c r="A8" s="205" t="s">
        <v>142</v>
      </c>
      <c r="B8" s="256"/>
      <c r="C8" s="256"/>
      <c r="D8" s="257" t="s">
        <v>143</v>
      </c>
      <c r="E8" s="258" t="s">
        <v>144</v>
      </c>
      <c r="F8" s="258"/>
      <c r="G8" s="259" t="s">
        <v>145</v>
      </c>
      <c r="H8" s="259"/>
      <c r="I8" s="259"/>
      <c r="J8" s="249"/>
      <c r="K8" s="250"/>
      <c r="L8" s="250"/>
      <c r="M8" s="260" t="s">
        <v>143</v>
      </c>
      <c r="N8" s="260" t="s">
        <v>146</v>
      </c>
      <c r="O8" s="260" t="s">
        <v>147</v>
      </c>
      <c r="P8" s="250"/>
      <c r="Q8" s="252"/>
      <c r="R8" s="253"/>
      <c r="S8" s="261" t="s">
        <v>148</v>
      </c>
      <c r="T8" s="261" t="s">
        <v>149</v>
      </c>
      <c r="U8" s="261" t="s">
        <v>150</v>
      </c>
      <c r="V8" s="261" t="s">
        <v>151</v>
      </c>
      <c r="W8" s="262" t="s">
        <v>152</v>
      </c>
      <c r="X8" s="111"/>
      <c r="Z8" s="111"/>
      <c r="AA8" s="111"/>
      <c r="AB8" s="111"/>
    </row>
    <row r="9" spans="1:28" s="106" customFormat="1" ht="30" customHeight="1">
      <c r="A9" s="263" t="s">
        <v>153</v>
      </c>
      <c r="B9" s="263"/>
      <c r="C9" s="263"/>
      <c r="D9" s="257"/>
      <c r="E9" s="264" t="s">
        <v>154</v>
      </c>
      <c r="F9" s="265" t="s">
        <v>155</v>
      </c>
      <c r="G9" s="266" t="s">
        <v>156</v>
      </c>
      <c r="H9" s="266" t="s">
        <v>157</v>
      </c>
      <c r="I9" s="265" t="s">
        <v>158</v>
      </c>
      <c r="J9" s="249"/>
      <c r="K9" s="250"/>
      <c r="L9" s="250"/>
      <c r="M9" s="260"/>
      <c r="N9" s="260"/>
      <c r="O9" s="260"/>
      <c r="P9" s="260"/>
      <c r="Q9" s="252"/>
      <c r="R9" s="253"/>
      <c r="S9" s="261"/>
      <c r="T9" s="261"/>
      <c r="U9" s="261"/>
      <c r="V9" s="261"/>
      <c r="W9" s="262"/>
      <c r="X9" s="111"/>
      <c r="Z9" s="111"/>
      <c r="AA9" s="111"/>
      <c r="AB9" s="111"/>
    </row>
    <row r="10" spans="1:28" s="106" customFormat="1" ht="28.5" customHeight="1">
      <c r="A10" s="216" t="s">
        <v>182</v>
      </c>
      <c r="B10" s="216"/>
      <c r="C10" s="216"/>
      <c r="D10" s="267">
        <f>E10+F10</f>
        <v>4</v>
      </c>
      <c r="E10" s="268">
        <f>COUNTIF(C15:C77,"M")</f>
        <v>2</v>
      </c>
      <c r="F10" s="269">
        <f>COUNTIF(C15:C77,"F")</f>
        <v>2</v>
      </c>
      <c r="G10" s="269">
        <f>COUNTIF(D15:D77,"&lt;18")</f>
        <v>1</v>
      </c>
      <c r="H10" s="268">
        <f>COUNTIF(D15:D77,"&gt;=18")-COUNTIF(D15:D77,"&gt;=60")</f>
        <v>2</v>
      </c>
      <c r="I10" s="269">
        <f>COUNTIF(D15:D77,"&gt;=60")</f>
        <v>1</v>
      </c>
      <c r="J10" s="270">
        <f>COUNTA(F15:F77)</f>
        <v>4</v>
      </c>
      <c r="K10" s="271">
        <f>COUNTIF(J15:J77,"1")+COUNTIF(J15:J77,"2")</f>
        <v>3</v>
      </c>
      <c r="L10" s="272">
        <f>COUNTIF(N15:N77,"1")+COUNTIF(N15:N77,"2")</f>
        <v>2</v>
      </c>
      <c r="M10" s="272">
        <f>COUNTIF(N15:O77,"=2")</f>
        <v>2</v>
      </c>
      <c r="N10" s="272">
        <f>_xlfn.COUNTIFS(N15:N77,"=2",R15:R77,"=0")</f>
        <v>1</v>
      </c>
      <c r="O10" s="272">
        <f>_xlfn.COUNTIFS(N15:N77,"=2",R15:R77,"=1")</f>
        <v>1</v>
      </c>
      <c r="P10" s="272">
        <f>COUNTIF(P15:P77,"&gt;0")</f>
        <v>3</v>
      </c>
      <c r="Q10" s="272">
        <f>COUNTIF(Q15:Q77,"&gt;0")</f>
        <v>1</v>
      </c>
      <c r="R10" s="273">
        <f>_xlfn.COUNTIFS(R15:R77,1)</f>
        <v>2</v>
      </c>
      <c r="S10" s="274">
        <f>SUM(S15:S77)</f>
        <v>28</v>
      </c>
      <c r="T10" s="274">
        <f>SUM(T15:T77)</f>
        <v>28</v>
      </c>
      <c r="U10" s="274">
        <f>SUM(U15:U77)</f>
        <v>28</v>
      </c>
      <c r="V10" s="274">
        <f>SUM(V15:V77)</f>
        <v>90</v>
      </c>
      <c r="W10" s="275">
        <f>SUM(W15:W77)</f>
        <v>180</v>
      </c>
      <c r="X10" s="115"/>
      <c r="Z10" s="111"/>
      <c r="AA10" s="111"/>
      <c r="AB10" s="111"/>
    </row>
    <row r="11" spans="2:28" s="112" customFormat="1" ht="9.7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78.75" customHeight="1">
      <c r="A12" s="276" t="s">
        <v>159</v>
      </c>
      <c r="B12" s="276"/>
      <c r="C12" s="277" t="s">
        <v>160</v>
      </c>
      <c r="D12" s="277" t="s">
        <v>161</v>
      </c>
      <c r="E12" s="277"/>
      <c r="F12" s="278" t="s">
        <v>162</v>
      </c>
      <c r="G12" s="278"/>
      <c r="H12" s="249" t="s">
        <v>163</v>
      </c>
      <c r="I12" s="249"/>
      <c r="J12" s="279" t="s">
        <v>183</v>
      </c>
      <c r="K12" s="279"/>
      <c r="L12" s="279"/>
      <c r="M12" s="279"/>
      <c r="N12" s="279"/>
      <c r="O12" s="279"/>
      <c r="P12" s="250" t="s">
        <v>165</v>
      </c>
      <c r="Q12" s="252" t="s">
        <v>166</v>
      </c>
      <c r="R12" s="280" t="s">
        <v>167</v>
      </c>
      <c r="S12" s="254" t="s">
        <v>184</v>
      </c>
      <c r="T12" s="254"/>
      <c r="U12" s="254"/>
      <c r="V12" s="254"/>
      <c r="W12" s="254"/>
      <c r="X12" s="111"/>
      <c r="Z12" s="111"/>
      <c r="AA12" s="111"/>
      <c r="AB12" s="111"/>
    </row>
    <row r="13" spans="1:28" s="112" customFormat="1" ht="15.75" customHeight="1">
      <c r="A13" s="276"/>
      <c r="B13" s="276"/>
      <c r="C13" s="277"/>
      <c r="D13" s="277"/>
      <c r="E13" s="277"/>
      <c r="F13" s="278"/>
      <c r="G13" s="278"/>
      <c r="H13" s="249"/>
      <c r="I13" s="249"/>
      <c r="J13" s="281" t="s">
        <v>169</v>
      </c>
      <c r="K13" s="281"/>
      <c r="L13" s="281"/>
      <c r="M13" s="281"/>
      <c r="N13" s="281"/>
      <c r="O13" s="281"/>
      <c r="P13" s="250"/>
      <c r="Q13" s="252"/>
      <c r="R13" s="280"/>
      <c r="S13" s="282" t="s">
        <v>148</v>
      </c>
      <c r="T13" s="282" t="s">
        <v>149</v>
      </c>
      <c r="U13" s="282" t="s">
        <v>150</v>
      </c>
      <c r="V13" s="282" t="s">
        <v>151</v>
      </c>
      <c r="W13" s="283" t="s">
        <v>152</v>
      </c>
      <c r="X13" s="111"/>
      <c r="Z13" s="111"/>
      <c r="AA13" s="111"/>
      <c r="AB13" s="111"/>
    </row>
    <row r="14" spans="1:28" s="112" customFormat="1" ht="12.75" customHeight="1">
      <c r="A14" s="276"/>
      <c r="B14" s="276"/>
      <c r="C14" s="277"/>
      <c r="D14" s="277"/>
      <c r="E14" s="277"/>
      <c r="F14" s="278"/>
      <c r="G14" s="278"/>
      <c r="H14" s="249"/>
      <c r="I14" s="249"/>
      <c r="J14" s="260" t="s">
        <v>170</v>
      </c>
      <c r="K14" s="260" t="s">
        <v>171</v>
      </c>
      <c r="L14" s="260" t="s">
        <v>172</v>
      </c>
      <c r="M14" s="260"/>
      <c r="N14" s="260" t="s">
        <v>173</v>
      </c>
      <c r="O14" s="260"/>
      <c r="P14" s="250"/>
      <c r="Q14" s="252"/>
      <c r="R14" s="280"/>
      <c r="S14" s="282"/>
      <c r="T14" s="282"/>
      <c r="U14" s="282"/>
      <c r="V14" s="282"/>
      <c r="W14" s="283"/>
      <c r="X14" s="111"/>
      <c r="Z14" s="111"/>
      <c r="AA14" s="111"/>
      <c r="AB14" s="111"/>
    </row>
    <row r="15" spans="1:23" s="111" customFormat="1" ht="18.75" customHeight="1">
      <c r="A15" s="133" t="s">
        <v>185</v>
      </c>
      <c r="B15" s="133"/>
      <c r="C15" s="137" t="s">
        <v>186</v>
      </c>
      <c r="D15" s="137">
        <v>17</v>
      </c>
      <c r="E15" s="137"/>
      <c r="F15" s="284">
        <v>5</v>
      </c>
      <c r="G15" s="284"/>
      <c r="H15" s="285">
        <v>44265</v>
      </c>
      <c r="I15" s="285"/>
      <c r="J15" s="286">
        <v>1</v>
      </c>
      <c r="K15" s="287">
        <v>1</v>
      </c>
      <c r="L15" s="138">
        <v>1</v>
      </c>
      <c r="M15" s="138"/>
      <c r="N15" s="287">
        <v>0</v>
      </c>
      <c r="O15" s="287"/>
      <c r="P15" s="288">
        <v>0</v>
      </c>
      <c r="Q15" s="289">
        <v>0</v>
      </c>
      <c r="R15" s="290">
        <v>0</v>
      </c>
      <c r="S15" s="138"/>
      <c r="T15" s="138"/>
      <c r="U15" s="138"/>
      <c r="V15" s="138"/>
      <c r="W15" s="142"/>
    </row>
    <row r="16" spans="1:23" s="111" customFormat="1" ht="18.75" customHeight="1">
      <c r="A16" s="157" t="s">
        <v>185</v>
      </c>
      <c r="B16" s="157"/>
      <c r="C16" s="161" t="s">
        <v>186</v>
      </c>
      <c r="D16" s="161">
        <v>55</v>
      </c>
      <c r="E16" s="161"/>
      <c r="F16" s="291">
        <v>8</v>
      </c>
      <c r="G16" s="291"/>
      <c r="H16" s="285">
        <v>44265</v>
      </c>
      <c r="I16" s="285"/>
      <c r="J16" s="161">
        <v>1</v>
      </c>
      <c r="K16" s="162">
        <v>1</v>
      </c>
      <c r="L16" s="162">
        <v>1</v>
      </c>
      <c r="M16" s="162"/>
      <c r="N16" s="162">
        <v>2</v>
      </c>
      <c r="O16" s="162"/>
      <c r="P16" s="166">
        <v>2</v>
      </c>
      <c r="Q16" s="233">
        <v>0</v>
      </c>
      <c r="R16" s="292">
        <v>0</v>
      </c>
      <c r="S16" s="162"/>
      <c r="T16" s="162"/>
      <c r="U16" s="162"/>
      <c r="V16" s="162"/>
      <c r="W16" s="166"/>
    </row>
    <row r="17" spans="1:23" s="111" customFormat="1" ht="18.75" customHeight="1">
      <c r="A17" s="157" t="s">
        <v>185</v>
      </c>
      <c r="B17" s="157"/>
      <c r="C17" s="161" t="s">
        <v>187</v>
      </c>
      <c r="D17" s="161">
        <v>70</v>
      </c>
      <c r="E17" s="161"/>
      <c r="F17" s="291">
        <v>8</v>
      </c>
      <c r="G17" s="291"/>
      <c r="H17" s="285">
        <v>44265</v>
      </c>
      <c r="I17" s="285"/>
      <c r="J17" s="161">
        <v>1</v>
      </c>
      <c r="K17" s="162">
        <v>1</v>
      </c>
      <c r="L17" s="162">
        <v>1</v>
      </c>
      <c r="M17" s="162"/>
      <c r="N17" s="162">
        <v>2</v>
      </c>
      <c r="O17" s="162"/>
      <c r="P17" s="166">
        <v>3</v>
      </c>
      <c r="Q17" s="233">
        <v>0</v>
      </c>
      <c r="R17" s="292">
        <v>1</v>
      </c>
      <c r="S17" s="162">
        <v>28</v>
      </c>
      <c r="T17" s="162">
        <v>28</v>
      </c>
      <c r="U17" s="162">
        <v>28</v>
      </c>
      <c r="V17" s="162"/>
      <c r="W17" s="166"/>
    </row>
    <row r="18" spans="1:23" s="111" customFormat="1" ht="18.75" customHeight="1">
      <c r="A18" s="157" t="s">
        <v>185</v>
      </c>
      <c r="B18" s="157"/>
      <c r="C18" s="161" t="s">
        <v>187</v>
      </c>
      <c r="D18" s="161">
        <v>45</v>
      </c>
      <c r="E18" s="161"/>
      <c r="F18" s="291">
        <v>7</v>
      </c>
      <c r="G18" s="291"/>
      <c r="H18" s="285">
        <v>44265</v>
      </c>
      <c r="I18" s="285"/>
      <c r="J18" s="161">
        <v>3</v>
      </c>
      <c r="K18" s="162">
        <v>3</v>
      </c>
      <c r="L18" s="162">
        <v>3</v>
      </c>
      <c r="M18" s="162"/>
      <c r="N18" s="162">
        <v>3</v>
      </c>
      <c r="O18" s="162"/>
      <c r="P18" s="166">
        <v>6</v>
      </c>
      <c r="Q18" s="233">
        <v>1</v>
      </c>
      <c r="R18" s="292">
        <v>1</v>
      </c>
      <c r="S18" s="162"/>
      <c r="T18" s="162"/>
      <c r="U18" s="162"/>
      <c r="V18" s="162">
        <v>90</v>
      </c>
      <c r="W18" s="166">
        <v>180</v>
      </c>
    </row>
    <row r="19" spans="1:23" s="111" customFormat="1" ht="18.75" customHeight="1">
      <c r="A19" s="157" t="s">
        <v>188</v>
      </c>
      <c r="B19" s="157"/>
      <c r="C19" s="161"/>
      <c r="D19" s="161"/>
      <c r="E19" s="161"/>
      <c r="F19" s="291"/>
      <c r="G19" s="291"/>
      <c r="H19" s="285"/>
      <c r="I19" s="285"/>
      <c r="J19" s="161"/>
      <c r="K19" s="162"/>
      <c r="L19" s="162"/>
      <c r="M19" s="162"/>
      <c r="N19" s="162"/>
      <c r="O19" s="162"/>
      <c r="P19" s="166"/>
      <c r="Q19" s="233"/>
      <c r="R19" s="292"/>
      <c r="S19" s="162"/>
      <c r="T19" s="162"/>
      <c r="U19" s="162"/>
      <c r="V19" s="162"/>
      <c r="W19" s="166"/>
    </row>
    <row r="20" spans="1:23" s="111" customFormat="1" ht="18.75" customHeight="1">
      <c r="A20" s="157" t="s">
        <v>189</v>
      </c>
      <c r="B20" s="157"/>
      <c r="C20" s="161"/>
      <c r="D20" s="161"/>
      <c r="E20" s="161"/>
      <c r="F20" s="291"/>
      <c r="G20" s="291"/>
      <c r="H20" s="285"/>
      <c r="I20" s="285"/>
      <c r="J20" s="161"/>
      <c r="K20" s="162"/>
      <c r="L20" s="162"/>
      <c r="M20" s="162"/>
      <c r="N20" s="162"/>
      <c r="O20" s="162"/>
      <c r="P20" s="166"/>
      <c r="Q20" s="233"/>
      <c r="R20" s="292"/>
      <c r="S20" s="162"/>
      <c r="T20" s="162"/>
      <c r="U20" s="162"/>
      <c r="V20" s="162"/>
      <c r="W20" s="166"/>
    </row>
    <row r="21" spans="1:23" s="111" customFormat="1" ht="18.75" customHeight="1">
      <c r="A21" s="157" t="s">
        <v>190</v>
      </c>
      <c r="B21" s="157"/>
      <c r="C21" s="161"/>
      <c r="D21" s="161"/>
      <c r="E21" s="161"/>
      <c r="F21" s="291"/>
      <c r="G21" s="291"/>
      <c r="H21" s="285"/>
      <c r="I21" s="285"/>
      <c r="J21" s="161"/>
      <c r="K21" s="162"/>
      <c r="L21" s="162"/>
      <c r="M21" s="162"/>
      <c r="N21" s="162"/>
      <c r="O21" s="162"/>
      <c r="P21" s="166"/>
      <c r="Q21" s="233"/>
      <c r="R21" s="292"/>
      <c r="S21" s="162"/>
      <c r="T21" s="162"/>
      <c r="U21" s="162"/>
      <c r="V21" s="162"/>
      <c r="W21" s="166"/>
    </row>
    <row r="22" spans="1:23" s="111" customFormat="1" ht="18.75" customHeight="1">
      <c r="A22" s="157" t="s">
        <v>191</v>
      </c>
      <c r="B22" s="157"/>
      <c r="C22" s="161"/>
      <c r="D22" s="161"/>
      <c r="E22" s="161"/>
      <c r="F22" s="291"/>
      <c r="G22" s="291"/>
      <c r="H22" s="285"/>
      <c r="I22" s="285"/>
      <c r="J22" s="161"/>
      <c r="K22" s="162"/>
      <c r="L22" s="162"/>
      <c r="M22" s="162"/>
      <c r="N22" s="162"/>
      <c r="O22" s="162"/>
      <c r="P22" s="166"/>
      <c r="Q22" s="233"/>
      <c r="R22" s="292"/>
      <c r="S22" s="162"/>
      <c r="T22" s="162"/>
      <c r="U22" s="162"/>
      <c r="V22" s="162"/>
      <c r="W22" s="166"/>
    </row>
    <row r="23" spans="1:23" s="111" customFormat="1" ht="18.75" customHeight="1">
      <c r="A23" s="157" t="s">
        <v>192</v>
      </c>
      <c r="B23" s="157"/>
      <c r="C23" s="161"/>
      <c r="D23" s="161"/>
      <c r="E23" s="161"/>
      <c r="F23" s="291"/>
      <c r="G23" s="291"/>
      <c r="H23" s="285"/>
      <c r="I23" s="285"/>
      <c r="J23" s="161"/>
      <c r="K23" s="162"/>
      <c r="L23" s="162"/>
      <c r="M23" s="162"/>
      <c r="N23" s="162"/>
      <c r="O23" s="162"/>
      <c r="P23" s="166"/>
      <c r="Q23" s="233"/>
      <c r="R23" s="292"/>
      <c r="S23" s="162"/>
      <c r="T23" s="162"/>
      <c r="U23" s="162"/>
      <c r="V23" s="162"/>
      <c r="W23" s="166"/>
    </row>
    <row r="24" spans="1:23" s="111" customFormat="1" ht="18.75" customHeight="1">
      <c r="A24" s="157" t="s">
        <v>193</v>
      </c>
      <c r="B24" s="157"/>
      <c r="C24" s="161"/>
      <c r="D24" s="161"/>
      <c r="E24" s="161"/>
      <c r="F24" s="291"/>
      <c r="G24" s="291"/>
      <c r="H24" s="285"/>
      <c r="I24" s="285"/>
      <c r="J24" s="161"/>
      <c r="K24" s="162"/>
      <c r="L24" s="162"/>
      <c r="M24" s="162"/>
      <c r="N24" s="162"/>
      <c r="O24" s="162"/>
      <c r="P24" s="166"/>
      <c r="Q24" s="233"/>
      <c r="R24" s="292"/>
      <c r="S24" s="162"/>
      <c r="T24" s="162"/>
      <c r="U24" s="162"/>
      <c r="V24" s="162"/>
      <c r="W24" s="166"/>
    </row>
    <row r="25" spans="1:23" s="111" customFormat="1" ht="18.75" customHeight="1">
      <c r="A25" s="157"/>
      <c r="B25" s="157"/>
      <c r="C25" s="161"/>
      <c r="D25" s="161"/>
      <c r="E25" s="161"/>
      <c r="F25" s="291"/>
      <c r="G25" s="291"/>
      <c r="H25" s="285"/>
      <c r="I25" s="285"/>
      <c r="J25" s="161"/>
      <c r="K25" s="162"/>
      <c r="L25" s="162"/>
      <c r="M25" s="162"/>
      <c r="N25" s="162"/>
      <c r="O25" s="162"/>
      <c r="P25" s="166"/>
      <c r="Q25" s="233"/>
      <c r="R25" s="292"/>
      <c r="S25" s="162"/>
      <c r="T25" s="162"/>
      <c r="U25" s="162"/>
      <c r="V25" s="162"/>
      <c r="W25" s="166"/>
    </row>
    <row r="26" spans="1:23" s="111" customFormat="1" ht="18.75" customHeight="1">
      <c r="A26" s="157"/>
      <c r="B26" s="157"/>
      <c r="C26" s="161"/>
      <c r="D26" s="161"/>
      <c r="E26" s="161"/>
      <c r="F26" s="291"/>
      <c r="G26" s="291"/>
      <c r="H26" s="285"/>
      <c r="I26" s="285"/>
      <c r="J26" s="161"/>
      <c r="K26" s="162"/>
      <c r="L26" s="162"/>
      <c r="M26" s="162"/>
      <c r="N26" s="162"/>
      <c r="O26" s="162"/>
      <c r="P26" s="166"/>
      <c r="Q26" s="233"/>
      <c r="R26" s="292"/>
      <c r="S26" s="162"/>
      <c r="T26" s="162"/>
      <c r="U26" s="162"/>
      <c r="V26" s="162"/>
      <c r="W26" s="166"/>
    </row>
    <row r="27" spans="1:23" s="111" customFormat="1" ht="18.75" customHeight="1">
      <c r="A27" s="157"/>
      <c r="B27" s="157"/>
      <c r="C27" s="161"/>
      <c r="D27" s="161"/>
      <c r="E27" s="161"/>
      <c r="F27" s="291"/>
      <c r="G27" s="291"/>
      <c r="H27" s="285"/>
      <c r="I27" s="285"/>
      <c r="J27" s="161"/>
      <c r="K27" s="162"/>
      <c r="L27" s="162"/>
      <c r="M27" s="162"/>
      <c r="N27" s="162"/>
      <c r="O27" s="162"/>
      <c r="P27" s="166"/>
      <c r="Q27" s="233"/>
      <c r="R27" s="292"/>
      <c r="S27" s="162"/>
      <c r="T27" s="162"/>
      <c r="U27" s="162"/>
      <c r="V27" s="162"/>
      <c r="W27" s="166"/>
    </row>
    <row r="28" spans="1:23" s="111" customFormat="1" ht="18.75" customHeight="1">
      <c r="A28" s="157"/>
      <c r="B28" s="157"/>
      <c r="C28" s="161"/>
      <c r="D28" s="161"/>
      <c r="E28" s="161"/>
      <c r="F28" s="291"/>
      <c r="G28" s="291"/>
      <c r="H28" s="285"/>
      <c r="I28" s="285"/>
      <c r="J28" s="161"/>
      <c r="K28" s="162"/>
      <c r="L28" s="162"/>
      <c r="M28" s="162"/>
      <c r="N28" s="162"/>
      <c r="O28" s="162"/>
      <c r="P28" s="166"/>
      <c r="Q28" s="233"/>
      <c r="R28" s="292"/>
      <c r="S28" s="162"/>
      <c r="T28" s="162"/>
      <c r="U28" s="162"/>
      <c r="V28" s="162"/>
      <c r="W28" s="166"/>
    </row>
    <row r="29" spans="1:23" s="111" customFormat="1" ht="18.75" customHeight="1">
      <c r="A29" s="157"/>
      <c r="B29" s="157"/>
      <c r="C29" s="161"/>
      <c r="D29" s="161"/>
      <c r="E29" s="161"/>
      <c r="F29" s="291"/>
      <c r="G29" s="291"/>
      <c r="H29" s="285"/>
      <c r="I29" s="285"/>
      <c r="J29" s="161"/>
      <c r="K29" s="162"/>
      <c r="L29" s="162"/>
      <c r="M29" s="162"/>
      <c r="N29" s="162"/>
      <c r="O29" s="162"/>
      <c r="P29" s="166"/>
      <c r="Q29" s="233"/>
      <c r="R29" s="292"/>
      <c r="S29" s="162"/>
      <c r="T29" s="162"/>
      <c r="U29" s="162"/>
      <c r="V29" s="162"/>
      <c r="W29" s="166"/>
    </row>
    <row r="30" spans="1:23" s="111" customFormat="1" ht="18.75" customHeight="1">
      <c r="A30" s="157"/>
      <c r="B30" s="157"/>
      <c r="C30" s="161"/>
      <c r="D30" s="161"/>
      <c r="E30" s="161"/>
      <c r="F30" s="291"/>
      <c r="G30" s="291"/>
      <c r="H30" s="285"/>
      <c r="I30" s="285"/>
      <c r="J30" s="161"/>
      <c r="K30" s="162"/>
      <c r="L30" s="162"/>
      <c r="M30" s="162"/>
      <c r="N30" s="162"/>
      <c r="O30" s="162"/>
      <c r="P30" s="166"/>
      <c r="Q30" s="233"/>
      <c r="R30" s="292"/>
      <c r="S30" s="162"/>
      <c r="T30" s="162"/>
      <c r="U30" s="162"/>
      <c r="V30" s="162"/>
      <c r="W30" s="166"/>
    </row>
    <row r="31" spans="1:23" s="111" customFormat="1" ht="18.75" customHeight="1">
      <c r="A31" s="157"/>
      <c r="B31" s="157"/>
      <c r="C31" s="161"/>
      <c r="D31" s="161"/>
      <c r="E31" s="161"/>
      <c r="F31" s="291"/>
      <c r="G31" s="291"/>
      <c r="H31" s="285"/>
      <c r="I31" s="285"/>
      <c r="J31" s="161"/>
      <c r="K31" s="162"/>
      <c r="L31" s="162"/>
      <c r="M31" s="162"/>
      <c r="N31" s="162"/>
      <c r="O31" s="162"/>
      <c r="P31" s="166"/>
      <c r="Q31" s="233"/>
      <c r="R31" s="292"/>
      <c r="S31" s="162"/>
      <c r="T31" s="162"/>
      <c r="U31" s="162"/>
      <c r="V31" s="162"/>
      <c r="W31" s="166"/>
    </row>
    <row r="32" spans="1:23" s="111" customFormat="1" ht="18.75" customHeight="1">
      <c r="A32" s="157"/>
      <c r="B32" s="157"/>
      <c r="C32" s="161"/>
      <c r="D32" s="161"/>
      <c r="E32" s="161"/>
      <c r="F32" s="291"/>
      <c r="G32" s="291"/>
      <c r="H32" s="285"/>
      <c r="I32" s="285"/>
      <c r="J32" s="161"/>
      <c r="K32" s="162"/>
      <c r="L32" s="162"/>
      <c r="M32" s="162"/>
      <c r="N32" s="162"/>
      <c r="O32" s="162"/>
      <c r="P32" s="166"/>
      <c r="Q32" s="233"/>
      <c r="R32" s="292"/>
      <c r="S32" s="162"/>
      <c r="T32" s="162"/>
      <c r="U32" s="162"/>
      <c r="V32" s="162"/>
      <c r="W32" s="166"/>
    </row>
    <row r="33" spans="1:23" s="111" customFormat="1" ht="18.75" customHeight="1">
      <c r="A33" s="157"/>
      <c r="B33" s="157"/>
      <c r="C33" s="161"/>
      <c r="D33" s="161"/>
      <c r="E33" s="161"/>
      <c r="F33" s="291"/>
      <c r="G33" s="291"/>
      <c r="H33" s="285"/>
      <c r="I33" s="285"/>
      <c r="J33" s="161"/>
      <c r="K33" s="162"/>
      <c r="L33" s="162"/>
      <c r="M33" s="162"/>
      <c r="N33" s="162"/>
      <c r="O33" s="162"/>
      <c r="P33" s="166"/>
      <c r="Q33" s="233"/>
      <c r="R33" s="292"/>
      <c r="S33" s="162"/>
      <c r="T33" s="162"/>
      <c r="U33" s="162"/>
      <c r="V33" s="162"/>
      <c r="W33" s="166"/>
    </row>
    <row r="34" spans="1:23" s="111" customFormat="1" ht="18.75" customHeight="1">
      <c r="A34" s="157"/>
      <c r="B34" s="157"/>
      <c r="C34" s="161"/>
      <c r="D34" s="161"/>
      <c r="E34" s="161"/>
      <c r="F34" s="291"/>
      <c r="G34" s="291"/>
      <c r="H34" s="285"/>
      <c r="I34" s="285"/>
      <c r="J34" s="161"/>
      <c r="K34" s="162"/>
      <c r="L34" s="162"/>
      <c r="M34" s="162"/>
      <c r="N34" s="162"/>
      <c r="O34" s="162"/>
      <c r="P34" s="166"/>
      <c r="Q34" s="233"/>
      <c r="R34" s="292"/>
      <c r="S34" s="162"/>
      <c r="T34" s="162"/>
      <c r="U34" s="162"/>
      <c r="V34" s="162"/>
      <c r="W34" s="166"/>
    </row>
    <row r="35" spans="1:23" s="111" customFormat="1" ht="18.75" customHeight="1">
      <c r="A35" s="157"/>
      <c r="B35" s="157"/>
      <c r="C35" s="161"/>
      <c r="D35" s="161"/>
      <c r="E35" s="161"/>
      <c r="F35" s="291"/>
      <c r="G35" s="291"/>
      <c r="H35" s="285"/>
      <c r="I35" s="285"/>
      <c r="J35" s="161"/>
      <c r="K35" s="162"/>
      <c r="L35" s="162"/>
      <c r="M35" s="162"/>
      <c r="N35" s="162"/>
      <c r="O35" s="162"/>
      <c r="P35" s="166"/>
      <c r="Q35" s="233"/>
      <c r="R35" s="292"/>
      <c r="S35" s="162"/>
      <c r="T35" s="162"/>
      <c r="U35" s="162"/>
      <c r="V35" s="162"/>
      <c r="W35" s="166"/>
    </row>
    <row r="36" spans="1:23" s="111" customFormat="1" ht="18.75" customHeight="1">
      <c r="A36" s="157"/>
      <c r="B36" s="157"/>
      <c r="C36" s="161"/>
      <c r="D36" s="161"/>
      <c r="E36" s="161"/>
      <c r="F36" s="291"/>
      <c r="G36" s="291"/>
      <c r="H36" s="285"/>
      <c r="I36" s="285"/>
      <c r="J36" s="161"/>
      <c r="K36" s="162"/>
      <c r="L36" s="162"/>
      <c r="M36" s="162"/>
      <c r="N36" s="162"/>
      <c r="O36" s="162"/>
      <c r="P36" s="166"/>
      <c r="Q36" s="233"/>
      <c r="R36" s="292"/>
      <c r="S36" s="162"/>
      <c r="T36" s="162"/>
      <c r="U36" s="162"/>
      <c r="V36" s="162"/>
      <c r="W36" s="166"/>
    </row>
    <row r="37" spans="1:23" s="111" customFormat="1" ht="18.75" customHeight="1">
      <c r="A37" s="157"/>
      <c r="B37" s="157"/>
      <c r="C37" s="161"/>
      <c r="D37" s="161"/>
      <c r="E37" s="161"/>
      <c r="F37" s="291"/>
      <c r="G37" s="291"/>
      <c r="H37" s="285"/>
      <c r="I37" s="285"/>
      <c r="J37" s="161"/>
      <c r="K37" s="162"/>
      <c r="L37" s="162"/>
      <c r="M37" s="162"/>
      <c r="N37" s="162"/>
      <c r="O37" s="162"/>
      <c r="P37" s="166"/>
      <c r="Q37" s="233"/>
      <c r="R37" s="292"/>
      <c r="S37" s="162"/>
      <c r="T37" s="162"/>
      <c r="U37" s="162"/>
      <c r="V37" s="162"/>
      <c r="W37" s="166"/>
    </row>
    <row r="38" spans="1:23" s="111" customFormat="1" ht="18.75" customHeight="1">
      <c r="A38" s="157"/>
      <c r="B38" s="157"/>
      <c r="C38" s="161"/>
      <c r="D38" s="161"/>
      <c r="E38" s="161"/>
      <c r="F38" s="291"/>
      <c r="G38" s="291"/>
      <c r="H38" s="285"/>
      <c r="I38" s="285"/>
      <c r="J38" s="161"/>
      <c r="K38" s="162"/>
      <c r="L38" s="162"/>
      <c r="M38" s="162"/>
      <c r="N38" s="162"/>
      <c r="O38" s="162"/>
      <c r="P38" s="166"/>
      <c r="Q38" s="233"/>
      <c r="R38" s="292"/>
      <c r="S38" s="162"/>
      <c r="T38" s="162"/>
      <c r="U38" s="162"/>
      <c r="V38" s="162"/>
      <c r="W38" s="166"/>
    </row>
    <row r="39" spans="1:23" s="111" customFormat="1" ht="18.75" customHeight="1">
      <c r="A39" s="157"/>
      <c r="B39" s="157"/>
      <c r="C39" s="161"/>
      <c r="D39" s="161"/>
      <c r="E39" s="161"/>
      <c r="F39" s="291"/>
      <c r="G39" s="291"/>
      <c r="H39" s="285"/>
      <c r="I39" s="285"/>
      <c r="J39" s="161"/>
      <c r="K39" s="162"/>
      <c r="L39" s="162"/>
      <c r="M39" s="162"/>
      <c r="N39" s="162"/>
      <c r="O39" s="162"/>
      <c r="P39" s="166"/>
      <c r="Q39" s="233"/>
      <c r="R39" s="292"/>
      <c r="S39" s="162"/>
      <c r="T39" s="162"/>
      <c r="U39" s="162"/>
      <c r="V39" s="162"/>
      <c r="W39" s="166"/>
    </row>
    <row r="40" spans="1:23" s="111" customFormat="1" ht="18.75" customHeight="1">
      <c r="A40" s="157"/>
      <c r="B40" s="157"/>
      <c r="C40" s="161"/>
      <c r="D40" s="161"/>
      <c r="E40" s="161"/>
      <c r="F40" s="291"/>
      <c r="G40" s="291"/>
      <c r="H40" s="285"/>
      <c r="I40" s="285"/>
      <c r="J40" s="161"/>
      <c r="K40" s="162"/>
      <c r="L40" s="162"/>
      <c r="M40" s="162"/>
      <c r="N40" s="162"/>
      <c r="O40" s="162"/>
      <c r="P40" s="166"/>
      <c r="Q40" s="233"/>
      <c r="R40" s="292"/>
      <c r="S40" s="162"/>
      <c r="T40" s="162"/>
      <c r="U40" s="162"/>
      <c r="V40" s="162"/>
      <c r="W40" s="166"/>
    </row>
    <row r="41" spans="1:23" s="111" customFormat="1" ht="18.75" customHeight="1">
      <c r="A41" s="157"/>
      <c r="B41" s="157"/>
      <c r="C41" s="161"/>
      <c r="D41" s="161"/>
      <c r="E41" s="161"/>
      <c r="F41" s="291"/>
      <c r="G41" s="291"/>
      <c r="H41" s="285"/>
      <c r="I41" s="285"/>
      <c r="J41" s="161"/>
      <c r="K41" s="162"/>
      <c r="L41" s="162"/>
      <c r="M41" s="162"/>
      <c r="N41" s="162"/>
      <c r="O41" s="162"/>
      <c r="P41" s="166"/>
      <c r="Q41" s="233"/>
      <c r="R41" s="292"/>
      <c r="S41" s="162"/>
      <c r="T41" s="162"/>
      <c r="U41" s="162"/>
      <c r="V41" s="162"/>
      <c r="W41" s="166"/>
    </row>
    <row r="42" spans="1:23" s="111" customFormat="1" ht="18.75" customHeight="1">
      <c r="A42" s="157"/>
      <c r="B42" s="157"/>
      <c r="C42" s="161"/>
      <c r="D42" s="161"/>
      <c r="E42" s="161"/>
      <c r="F42" s="291"/>
      <c r="G42" s="291"/>
      <c r="H42" s="285"/>
      <c r="I42" s="285"/>
      <c r="J42" s="161"/>
      <c r="K42" s="162"/>
      <c r="L42" s="162"/>
      <c r="M42" s="162"/>
      <c r="N42" s="162"/>
      <c r="O42" s="162"/>
      <c r="P42" s="166"/>
      <c r="Q42" s="233"/>
      <c r="R42" s="292"/>
      <c r="S42" s="162"/>
      <c r="T42" s="162"/>
      <c r="U42" s="162"/>
      <c r="V42" s="162"/>
      <c r="W42" s="166"/>
    </row>
    <row r="43" spans="1:23" s="111" customFormat="1" ht="18.75" customHeight="1">
      <c r="A43" s="157"/>
      <c r="B43" s="157"/>
      <c r="C43" s="161"/>
      <c r="D43" s="161"/>
      <c r="E43" s="161"/>
      <c r="F43" s="291"/>
      <c r="G43" s="291"/>
      <c r="H43" s="285"/>
      <c r="I43" s="285"/>
      <c r="J43" s="161"/>
      <c r="K43" s="162"/>
      <c r="L43" s="162"/>
      <c r="M43" s="162"/>
      <c r="N43" s="162"/>
      <c r="O43" s="162"/>
      <c r="P43" s="166"/>
      <c r="Q43" s="233"/>
      <c r="R43" s="292"/>
      <c r="S43" s="162"/>
      <c r="T43" s="162"/>
      <c r="U43" s="162"/>
      <c r="V43" s="162"/>
      <c r="W43" s="166"/>
    </row>
    <row r="44" spans="1:23" s="111" customFormat="1" ht="18.75" customHeight="1">
      <c r="A44" s="157"/>
      <c r="B44" s="157"/>
      <c r="C44" s="161"/>
      <c r="D44" s="161"/>
      <c r="E44" s="161"/>
      <c r="F44" s="291"/>
      <c r="G44" s="291"/>
      <c r="H44" s="285"/>
      <c r="I44" s="285"/>
      <c r="J44" s="161"/>
      <c r="K44" s="162"/>
      <c r="L44" s="162"/>
      <c r="M44" s="162"/>
      <c r="N44" s="162"/>
      <c r="O44" s="162"/>
      <c r="P44" s="166"/>
      <c r="Q44" s="233"/>
      <c r="R44" s="292"/>
      <c r="S44" s="162"/>
      <c r="T44" s="162"/>
      <c r="U44" s="162"/>
      <c r="V44" s="162"/>
      <c r="W44" s="166"/>
    </row>
    <row r="45" spans="1:23" s="111" customFormat="1" ht="18.75" customHeight="1">
      <c r="A45" s="157"/>
      <c r="B45" s="157"/>
      <c r="C45" s="161"/>
      <c r="D45" s="161"/>
      <c r="E45" s="161"/>
      <c r="F45" s="291"/>
      <c r="G45" s="291"/>
      <c r="H45" s="285"/>
      <c r="I45" s="285"/>
      <c r="J45" s="161"/>
      <c r="K45" s="162"/>
      <c r="L45" s="162"/>
      <c r="M45" s="162"/>
      <c r="N45" s="162"/>
      <c r="O45" s="162"/>
      <c r="P45" s="166"/>
      <c r="Q45" s="233"/>
      <c r="R45" s="292"/>
      <c r="S45" s="162"/>
      <c r="T45" s="162"/>
      <c r="U45" s="162"/>
      <c r="V45" s="162"/>
      <c r="W45" s="166"/>
    </row>
    <row r="46" spans="1:23" s="111" customFormat="1" ht="18.75" customHeight="1">
      <c r="A46" s="157"/>
      <c r="B46" s="157"/>
      <c r="C46" s="161"/>
      <c r="D46" s="161"/>
      <c r="E46" s="161"/>
      <c r="F46" s="291"/>
      <c r="G46" s="291"/>
      <c r="H46" s="285"/>
      <c r="I46" s="285"/>
      <c r="J46" s="161"/>
      <c r="K46" s="162"/>
      <c r="L46" s="162"/>
      <c r="M46" s="162"/>
      <c r="N46" s="162"/>
      <c r="O46" s="162"/>
      <c r="P46" s="166"/>
      <c r="Q46" s="233"/>
      <c r="R46" s="292"/>
      <c r="S46" s="162"/>
      <c r="T46" s="162"/>
      <c r="U46" s="162"/>
      <c r="V46" s="162"/>
      <c r="W46" s="166"/>
    </row>
    <row r="47" spans="1:23" s="111" customFormat="1" ht="18.75" customHeight="1">
      <c r="A47" s="157"/>
      <c r="B47" s="157"/>
      <c r="C47" s="161"/>
      <c r="D47" s="161"/>
      <c r="E47" s="161"/>
      <c r="F47" s="291"/>
      <c r="G47" s="291"/>
      <c r="H47" s="285"/>
      <c r="I47" s="285"/>
      <c r="J47" s="161"/>
      <c r="K47" s="162"/>
      <c r="L47" s="162"/>
      <c r="M47" s="162"/>
      <c r="N47" s="162"/>
      <c r="O47" s="162"/>
      <c r="P47" s="166"/>
      <c r="Q47" s="233"/>
      <c r="R47" s="292"/>
      <c r="S47" s="162"/>
      <c r="T47" s="162"/>
      <c r="U47" s="162"/>
      <c r="V47" s="162"/>
      <c r="W47" s="166"/>
    </row>
    <row r="48" spans="1:23" s="111" customFormat="1" ht="18.75" customHeight="1">
      <c r="A48" s="157"/>
      <c r="B48" s="157"/>
      <c r="C48" s="161"/>
      <c r="D48" s="161"/>
      <c r="E48" s="161"/>
      <c r="F48" s="291"/>
      <c r="G48" s="291"/>
      <c r="H48" s="285"/>
      <c r="I48" s="285"/>
      <c r="J48" s="161"/>
      <c r="K48" s="162"/>
      <c r="L48" s="162"/>
      <c r="M48" s="162"/>
      <c r="N48" s="162"/>
      <c r="O48" s="162"/>
      <c r="P48" s="166"/>
      <c r="Q48" s="233"/>
      <c r="R48" s="292"/>
      <c r="S48" s="162"/>
      <c r="T48" s="162"/>
      <c r="U48" s="162"/>
      <c r="V48" s="162"/>
      <c r="W48" s="166"/>
    </row>
    <row r="49" spans="1:23" s="111" customFormat="1" ht="18.75" customHeight="1">
      <c r="A49" s="157"/>
      <c r="B49" s="157"/>
      <c r="C49" s="161"/>
      <c r="D49" s="161"/>
      <c r="E49" s="161"/>
      <c r="F49" s="291"/>
      <c r="G49" s="291"/>
      <c r="H49" s="285"/>
      <c r="I49" s="285"/>
      <c r="J49" s="161"/>
      <c r="K49" s="162"/>
      <c r="L49" s="162"/>
      <c r="M49" s="162"/>
      <c r="N49" s="162"/>
      <c r="O49" s="162"/>
      <c r="P49" s="166"/>
      <c r="Q49" s="233"/>
      <c r="R49" s="292"/>
      <c r="S49" s="162"/>
      <c r="T49" s="162"/>
      <c r="U49" s="162"/>
      <c r="V49" s="162"/>
      <c r="W49" s="166"/>
    </row>
    <row r="50" spans="1:23" s="111" customFormat="1" ht="18.75" customHeight="1">
      <c r="A50" s="157"/>
      <c r="B50" s="157"/>
      <c r="C50" s="161"/>
      <c r="D50" s="161"/>
      <c r="E50" s="161"/>
      <c r="F50" s="291"/>
      <c r="G50" s="291"/>
      <c r="H50" s="285"/>
      <c r="I50" s="285"/>
      <c r="J50" s="161"/>
      <c r="K50" s="162"/>
      <c r="L50" s="162"/>
      <c r="M50" s="162"/>
      <c r="N50" s="162"/>
      <c r="O50" s="162"/>
      <c r="P50" s="166"/>
      <c r="Q50" s="233"/>
      <c r="R50" s="292"/>
      <c r="S50" s="162"/>
      <c r="T50" s="162"/>
      <c r="U50" s="162"/>
      <c r="V50" s="162"/>
      <c r="W50" s="166"/>
    </row>
    <row r="51" spans="1:23" s="111" customFormat="1" ht="18.75" customHeight="1">
      <c r="A51" s="157"/>
      <c r="B51" s="157"/>
      <c r="C51" s="161"/>
      <c r="D51" s="161"/>
      <c r="E51" s="161"/>
      <c r="F51" s="291"/>
      <c r="G51" s="291"/>
      <c r="H51" s="285"/>
      <c r="I51" s="285"/>
      <c r="J51" s="161"/>
      <c r="K51" s="162"/>
      <c r="L51" s="162"/>
      <c r="M51" s="162"/>
      <c r="N51" s="162"/>
      <c r="O51" s="162"/>
      <c r="P51" s="166"/>
      <c r="Q51" s="233"/>
      <c r="R51" s="292"/>
      <c r="S51" s="162"/>
      <c r="T51" s="162"/>
      <c r="U51" s="162"/>
      <c r="V51" s="162"/>
      <c r="W51" s="166"/>
    </row>
    <row r="52" spans="1:23" s="111" customFormat="1" ht="18.75" customHeight="1">
      <c r="A52" s="157"/>
      <c r="B52" s="157"/>
      <c r="C52" s="161"/>
      <c r="D52" s="161"/>
      <c r="E52" s="161"/>
      <c r="F52" s="291"/>
      <c r="G52" s="291"/>
      <c r="H52" s="285"/>
      <c r="I52" s="285"/>
      <c r="J52" s="161"/>
      <c r="K52" s="162"/>
      <c r="L52" s="162"/>
      <c r="M52" s="162"/>
      <c r="N52" s="162"/>
      <c r="O52" s="162"/>
      <c r="P52" s="166"/>
      <c r="Q52" s="233"/>
      <c r="R52" s="292"/>
      <c r="S52" s="162"/>
      <c r="T52" s="162"/>
      <c r="U52" s="162"/>
      <c r="V52" s="162"/>
      <c r="W52" s="166"/>
    </row>
    <row r="53" spans="1:23" s="111" customFormat="1" ht="18.75" customHeight="1">
      <c r="A53" s="157"/>
      <c r="B53" s="157"/>
      <c r="C53" s="161"/>
      <c r="D53" s="161"/>
      <c r="E53" s="161"/>
      <c r="F53" s="291"/>
      <c r="G53" s="291"/>
      <c r="H53" s="285"/>
      <c r="I53" s="285"/>
      <c r="J53" s="161"/>
      <c r="K53" s="162"/>
      <c r="L53" s="162"/>
      <c r="M53" s="162"/>
      <c r="N53" s="162"/>
      <c r="O53" s="162"/>
      <c r="P53" s="166"/>
      <c r="Q53" s="233"/>
      <c r="R53" s="292"/>
      <c r="S53" s="162"/>
      <c r="T53" s="162"/>
      <c r="U53" s="162"/>
      <c r="V53" s="162"/>
      <c r="W53" s="166"/>
    </row>
    <row r="54" spans="1:23" s="111" customFormat="1" ht="18.75" customHeight="1">
      <c r="A54" s="157"/>
      <c r="B54" s="157"/>
      <c r="C54" s="161"/>
      <c r="D54" s="161"/>
      <c r="E54" s="161"/>
      <c r="F54" s="291"/>
      <c r="G54" s="291"/>
      <c r="H54" s="285"/>
      <c r="I54" s="285"/>
      <c r="J54" s="161"/>
      <c r="K54" s="162"/>
      <c r="L54" s="162"/>
      <c r="M54" s="162"/>
      <c r="N54" s="162"/>
      <c r="O54" s="162"/>
      <c r="P54" s="166"/>
      <c r="Q54" s="233"/>
      <c r="R54" s="292"/>
      <c r="S54" s="162"/>
      <c r="T54" s="162"/>
      <c r="U54" s="162"/>
      <c r="V54" s="162"/>
      <c r="W54" s="166"/>
    </row>
    <row r="55" spans="1:23" s="111" customFormat="1" ht="18.75" customHeight="1">
      <c r="A55" s="157"/>
      <c r="B55" s="157"/>
      <c r="C55" s="161"/>
      <c r="D55" s="161"/>
      <c r="E55" s="161"/>
      <c r="F55" s="291"/>
      <c r="G55" s="291"/>
      <c r="H55" s="285"/>
      <c r="I55" s="285"/>
      <c r="J55" s="161"/>
      <c r="K55" s="162"/>
      <c r="L55" s="162"/>
      <c r="M55" s="162"/>
      <c r="N55" s="162"/>
      <c r="O55" s="162"/>
      <c r="P55" s="166"/>
      <c r="Q55" s="233"/>
      <c r="R55" s="292"/>
      <c r="S55" s="162"/>
      <c r="T55" s="162"/>
      <c r="U55" s="162"/>
      <c r="V55" s="162"/>
      <c r="W55" s="166"/>
    </row>
    <row r="56" spans="1:23" s="111" customFormat="1" ht="18.75" customHeight="1">
      <c r="A56" s="157"/>
      <c r="B56" s="157"/>
      <c r="C56" s="161"/>
      <c r="D56" s="161"/>
      <c r="E56" s="161"/>
      <c r="F56" s="291"/>
      <c r="G56" s="291"/>
      <c r="H56" s="285"/>
      <c r="I56" s="285"/>
      <c r="J56" s="161"/>
      <c r="K56" s="162"/>
      <c r="L56" s="162"/>
      <c r="M56" s="162"/>
      <c r="N56" s="162"/>
      <c r="O56" s="162"/>
      <c r="P56" s="166"/>
      <c r="Q56" s="233"/>
      <c r="R56" s="292"/>
      <c r="S56" s="162"/>
      <c r="T56" s="162"/>
      <c r="U56" s="162"/>
      <c r="V56" s="162"/>
      <c r="W56" s="166"/>
    </row>
    <row r="57" spans="1:23" s="111" customFormat="1" ht="18.75" customHeight="1">
      <c r="A57" s="157"/>
      <c r="B57" s="157"/>
      <c r="C57" s="161"/>
      <c r="D57" s="161"/>
      <c r="E57" s="161"/>
      <c r="F57" s="291"/>
      <c r="G57" s="291"/>
      <c r="H57" s="285"/>
      <c r="I57" s="285"/>
      <c r="J57" s="161"/>
      <c r="K57" s="162"/>
      <c r="L57" s="162"/>
      <c r="M57" s="162"/>
      <c r="N57" s="162"/>
      <c r="O57" s="162"/>
      <c r="P57" s="166"/>
      <c r="Q57" s="233"/>
      <c r="R57" s="292"/>
      <c r="S57" s="162"/>
      <c r="T57" s="162"/>
      <c r="U57" s="162"/>
      <c r="V57" s="162"/>
      <c r="W57" s="166"/>
    </row>
    <row r="58" spans="1:23" s="111" customFormat="1" ht="18.75" customHeight="1">
      <c r="A58" s="157"/>
      <c r="B58" s="157"/>
      <c r="C58" s="161"/>
      <c r="D58" s="161"/>
      <c r="E58" s="161"/>
      <c r="F58" s="291"/>
      <c r="G58" s="291"/>
      <c r="H58" s="285"/>
      <c r="I58" s="285"/>
      <c r="J58" s="161"/>
      <c r="K58" s="162"/>
      <c r="L58" s="162"/>
      <c r="M58" s="162"/>
      <c r="N58" s="162"/>
      <c r="O58" s="162"/>
      <c r="P58" s="166"/>
      <c r="Q58" s="233"/>
      <c r="R58" s="292"/>
      <c r="S58" s="162"/>
      <c r="T58" s="162"/>
      <c r="U58" s="162"/>
      <c r="V58" s="162"/>
      <c r="W58" s="166"/>
    </row>
    <row r="59" spans="1:23" s="111" customFormat="1" ht="18.75" customHeight="1">
      <c r="A59" s="157"/>
      <c r="B59" s="157"/>
      <c r="C59" s="161"/>
      <c r="D59" s="161"/>
      <c r="E59" s="161"/>
      <c r="F59" s="291"/>
      <c r="G59" s="291"/>
      <c r="H59" s="285"/>
      <c r="I59" s="285"/>
      <c r="J59" s="161"/>
      <c r="K59" s="162"/>
      <c r="L59" s="162"/>
      <c r="M59" s="162"/>
      <c r="N59" s="162"/>
      <c r="O59" s="162"/>
      <c r="P59" s="166"/>
      <c r="Q59" s="233"/>
      <c r="R59" s="292"/>
      <c r="S59" s="162"/>
      <c r="T59" s="162"/>
      <c r="U59" s="162"/>
      <c r="V59" s="162"/>
      <c r="W59" s="166"/>
    </row>
    <row r="60" spans="1:23" s="111" customFormat="1" ht="18.75" customHeight="1">
      <c r="A60" s="157"/>
      <c r="B60" s="157"/>
      <c r="C60" s="161"/>
      <c r="D60" s="161"/>
      <c r="E60" s="161"/>
      <c r="F60" s="291"/>
      <c r="G60" s="291"/>
      <c r="H60" s="285"/>
      <c r="I60" s="285"/>
      <c r="J60" s="161"/>
      <c r="K60" s="162"/>
      <c r="L60" s="162"/>
      <c r="M60" s="162"/>
      <c r="N60" s="162"/>
      <c r="O60" s="162"/>
      <c r="P60" s="166"/>
      <c r="Q60" s="233"/>
      <c r="R60" s="292"/>
      <c r="S60" s="162"/>
      <c r="T60" s="162"/>
      <c r="U60" s="162"/>
      <c r="V60" s="162"/>
      <c r="W60" s="166"/>
    </row>
    <row r="61" spans="1:23" s="111" customFormat="1" ht="18.75" customHeight="1">
      <c r="A61" s="157"/>
      <c r="B61" s="157"/>
      <c r="C61" s="161"/>
      <c r="D61" s="161"/>
      <c r="E61" s="161"/>
      <c r="F61" s="291"/>
      <c r="G61" s="291"/>
      <c r="H61" s="285"/>
      <c r="I61" s="285"/>
      <c r="J61" s="161"/>
      <c r="K61" s="162"/>
      <c r="L61" s="162"/>
      <c r="M61" s="162"/>
      <c r="N61" s="162"/>
      <c r="O61" s="162"/>
      <c r="P61" s="166"/>
      <c r="Q61" s="233"/>
      <c r="R61" s="292"/>
      <c r="S61" s="162"/>
      <c r="T61" s="162"/>
      <c r="U61" s="162"/>
      <c r="V61" s="162"/>
      <c r="W61" s="166"/>
    </row>
    <row r="62" spans="1:23" s="111" customFormat="1" ht="18.75" customHeight="1">
      <c r="A62" s="157"/>
      <c r="B62" s="157"/>
      <c r="C62" s="161"/>
      <c r="D62" s="161"/>
      <c r="E62" s="161"/>
      <c r="F62" s="291"/>
      <c r="G62" s="291"/>
      <c r="H62" s="285"/>
      <c r="I62" s="285"/>
      <c r="J62" s="161"/>
      <c r="K62" s="162"/>
      <c r="L62" s="162"/>
      <c r="M62" s="162"/>
      <c r="N62" s="162"/>
      <c r="O62" s="162"/>
      <c r="P62" s="166"/>
      <c r="Q62" s="233"/>
      <c r="R62" s="292"/>
      <c r="S62" s="162"/>
      <c r="T62" s="162"/>
      <c r="U62" s="162"/>
      <c r="V62" s="162"/>
      <c r="W62" s="166"/>
    </row>
    <row r="63" spans="1:23" s="111" customFormat="1" ht="18.75" customHeight="1">
      <c r="A63" s="157"/>
      <c r="B63" s="157"/>
      <c r="C63" s="161"/>
      <c r="D63" s="161"/>
      <c r="E63" s="161"/>
      <c r="F63" s="291"/>
      <c r="G63" s="291"/>
      <c r="H63" s="285"/>
      <c r="I63" s="285"/>
      <c r="J63" s="161"/>
      <c r="K63" s="162"/>
      <c r="L63" s="162"/>
      <c r="M63" s="162"/>
      <c r="N63" s="162"/>
      <c r="O63" s="162"/>
      <c r="P63" s="166"/>
      <c r="Q63" s="233"/>
      <c r="R63" s="292"/>
      <c r="S63" s="162"/>
      <c r="T63" s="162"/>
      <c r="U63" s="162"/>
      <c r="V63" s="162"/>
      <c r="W63" s="166"/>
    </row>
    <row r="64" spans="1:23" s="111" customFormat="1" ht="18.75" customHeight="1">
      <c r="A64" s="157"/>
      <c r="B64" s="157"/>
      <c r="C64" s="161"/>
      <c r="D64" s="161"/>
      <c r="E64" s="161"/>
      <c r="F64" s="293"/>
      <c r="G64" s="293"/>
      <c r="H64" s="285"/>
      <c r="I64" s="285"/>
      <c r="J64" s="161"/>
      <c r="K64" s="162"/>
      <c r="L64" s="162"/>
      <c r="M64" s="162"/>
      <c r="N64" s="162"/>
      <c r="O64" s="162"/>
      <c r="P64" s="166"/>
      <c r="Q64" s="233"/>
      <c r="R64" s="292"/>
      <c r="S64" s="162"/>
      <c r="T64" s="162"/>
      <c r="U64" s="162"/>
      <c r="V64" s="162"/>
      <c r="W64" s="166"/>
    </row>
    <row r="65" spans="1:23" s="111" customFormat="1" ht="18.75" customHeight="1">
      <c r="A65" s="157"/>
      <c r="B65" s="157"/>
      <c r="C65" s="161"/>
      <c r="D65" s="161"/>
      <c r="E65" s="161"/>
      <c r="F65" s="291"/>
      <c r="G65" s="291"/>
      <c r="H65" s="285"/>
      <c r="I65" s="285"/>
      <c r="J65" s="161"/>
      <c r="K65" s="162"/>
      <c r="L65" s="162"/>
      <c r="M65" s="162"/>
      <c r="N65" s="162"/>
      <c r="O65" s="162"/>
      <c r="P65" s="166"/>
      <c r="Q65" s="233"/>
      <c r="R65" s="292"/>
      <c r="S65" s="162"/>
      <c r="T65" s="162"/>
      <c r="U65" s="162"/>
      <c r="V65" s="162"/>
      <c r="W65" s="166"/>
    </row>
    <row r="66" spans="1:23" s="111" customFormat="1" ht="18.75" customHeight="1">
      <c r="A66" s="157"/>
      <c r="B66" s="157"/>
      <c r="C66" s="161"/>
      <c r="D66" s="161"/>
      <c r="E66" s="161"/>
      <c r="F66" s="293"/>
      <c r="G66" s="293"/>
      <c r="H66" s="285"/>
      <c r="I66" s="285"/>
      <c r="J66" s="161"/>
      <c r="K66" s="162"/>
      <c r="L66" s="162"/>
      <c r="M66" s="162"/>
      <c r="N66" s="162"/>
      <c r="O66" s="162"/>
      <c r="P66" s="166"/>
      <c r="Q66" s="233"/>
      <c r="R66" s="292"/>
      <c r="S66" s="162"/>
      <c r="T66" s="162"/>
      <c r="U66" s="162"/>
      <c r="V66" s="162"/>
      <c r="W66" s="166"/>
    </row>
    <row r="67" spans="1:23" s="111" customFormat="1" ht="18.75" customHeight="1">
      <c r="A67" s="157"/>
      <c r="B67" s="157"/>
      <c r="C67" s="161"/>
      <c r="D67" s="161"/>
      <c r="E67" s="161"/>
      <c r="F67" s="293"/>
      <c r="G67" s="293"/>
      <c r="H67" s="285"/>
      <c r="I67" s="285"/>
      <c r="J67" s="161"/>
      <c r="K67" s="162"/>
      <c r="L67" s="162"/>
      <c r="M67" s="162"/>
      <c r="N67" s="162"/>
      <c r="O67" s="162"/>
      <c r="P67" s="166"/>
      <c r="Q67" s="233"/>
      <c r="R67" s="292"/>
      <c r="S67" s="162"/>
      <c r="T67" s="162"/>
      <c r="U67" s="162"/>
      <c r="V67" s="162"/>
      <c r="W67" s="166"/>
    </row>
    <row r="68" spans="1:23" s="111" customFormat="1" ht="18.75" customHeight="1">
      <c r="A68" s="157"/>
      <c r="B68" s="157"/>
      <c r="C68" s="161"/>
      <c r="D68" s="161"/>
      <c r="E68" s="161"/>
      <c r="F68" s="293"/>
      <c r="G68" s="293"/>
      <c r="H68" s="285"/>
      <c r="I68" s="285"/>
      <c r="J68" s="161"/>
      <c r="K68" s="162"/>
      <c r="L68" s="162"/>
      <c r="M68" s="162"/>
      <c r="N68" s="162"/>
      <c r="O68" s="162"/>
      <c r="P68" s="166"/>
      <c r="Q68" s="233"/>
      <c r="R68" s="292"/>
      <c r="S68" s="162"/>
      <c r="T68" s="162"/>
      <c r="U68" s="162"/>
      <c r="V68" s="162"/>
      <c r="W68" s="166"/>
    </row>
    <row r="69" spans="1:23" s="111" customFormat="1" ht="18.75" customHeight="1">
      <c r="A69" s="157"/>
      <c r="B69" s="157"/>
      <c r="C69" s="161"/>
      <c r="D69" s="161"/>
      <c r="E69" s="161"/>
      <c r="F69" s="293"/>
      <c r="G69" s="293"/>
      <c r="H69" s="285"/>
      <c r="I69" s="285"/>
      <c r="J69" s="161"/>
      <c r="K69" s="162"/>
      <c r="L69" s="162"/>
      <c r="M69" s="162"/>
      <c r="N69" s="162"/>
      <c r="O69" s="162"/>
      <c r="P69" s="166"/>
      <c r="Q69" s="233"/>
      <c r="R69" s="292"/>
      <c r="S69" s="162"/>
      <c r="T69" s="162"/>
      <c r="U69" s="162"/>
      <c r="V69" s="162"/>
      <c r="W69" s="166"/>
    </row>
    <row r="70" spans="1:23" s="111" customFormat="1" ht="18.75" customHeight="1">
      <c r="A70" s="157"/>
      <c r="B70" s="157"/>
      <c r="C70" s="161"/>
      <c r="D70" s="161"/>
      <c r="E70" s="161"/>
      <c r="F70" s="293"/>
      <c r="G70" s="293"/>
      <c r="H70" s="285"/>
      <c r="I70" s="285"/>
      <c r="J70" s="161"/>
      <c r="K70" s="162"/>
      <c r="L70" s="162"/>
      <c r="M70" s="162"/>
      <c r="N70" s="162"/>
      <c r="O70" s="162"/>
      <c r="P70" s="166"/>
      <c r="Q70" s="233"/>
      <c r="R70" s="292"/>
      <c r="S70" s="162"/>
      <c r="T70" s="162"/>
      <c r="U70" s="162"/>
      <c r="V70" s="162"/>
      <c r="W70" s="166"/>
    </row>
    <row r="71" spans="1:23" s="111" customFormat="1" ht="18.75" customHeight="1">
      <c r="A71" s="157"/>
      <c r="B71" s="157"/>
      <c r="C71" s="161"/>
      <c r="D71" s="161"/>
      <c r="E71" s="161"/>
      <c r="F71" s="293"/>
      <c r="G71" s="293"/>
      <c r="H71" s="285"/>
      <c r="I71" s="285"/>
      <c r="J71" s="161"/>
      <c r="K71" s="162"/>
      <c r="L71" s="162"/>
      <c r="M71" s="162"/>
      <c r="N71" s="162"/>
      <c r="O71" s="162"/>
      <c r="P71" s="166"/>
      <c r="Q71" s="233"/>
      <c r="R71" s="292"/>
      <c r="S71" s="162"/>
      <c r="T71" s="162"/>
      <c r="U71" s="162"/>
      <c r="V71" s="162"/>
      <c r="W71" s="166"/>
    </row>
    <row r="72" spans="1:23" s="111" customFormat="1" ht="18.75" customHeight="1">
      <c r="A72" s="157"/>
      <c r="B72" s="157"/>
      <c r="C72" s="161"/>
      <c r="D72" s="161"/>
      <c r="E72" s="161"/>
      <c r="F72" s="293"/>
      <c r="G72" s="293"/>
      <c r="H72" s="285"/>
      <c r="I72" s="285"/>
      <c r="J72" s="161"/>
      <c r="K72" s="162"/>
      <c r="L72" s="162"/>
      <c r="M72" s="162"/>
      <c r="N72" s="162"/>
      <c r="O72" s="162"/>
      <c r="P72" s="166"/>
      <c r="Q72" s="233"/>
      <c r="R72" s="292"/>
      <c r="S72" s="162"/>
      <c r="T72" s="162"/>
      <c r="U72" s="162"/>
      <c r="V72" s="162"/>
      <c r="W72" s="166"/>
    </row>
    <row r="73" spans="1:23" s="111" customFormat="1" ht="18.75" customHeight="1">
      <c r="A73" s="157"/>
      <c r="B73" s="157"/>
      <c r="C73" s="161"/>
      <c r="D73" s="161"/>
      <c r="E73" s="161"/>
      <c r="F73" s="293"/>
      <c r="G73" s="293"/>
      <c r="H73" s="285"/>
      <c r="I73" s="285"/>
      <c r="J73" s="161"/>
      <c r="K73" s="162"/>
      <c r="L73" s="162"/>
      <c r="M73" s="162"/>
      <c r="N73" s="162"/>
      <c r="O73" s="162"/>
      <c r="P73" s="166"/>
      <c r="Q73" s="233"/>
      <c r="R73" s="292"/>
      <c r="S73" s="162"/>
      <c r="T73" s="162"/>
      <c r="U73" s="162"/>
      <c r="V73" s="162"/>
      <c r="W73" s="166"/>
    </row>
    <row r="74" spans="1:23" s="111" customFormat="1" ht="18.75" customHeight="1">
      <c r="A74" s="157"/>
      <c r="B74" s="157"/>
      <c r="C74" s="161"/>
      <c r="D74" s="161"/>
      <c r="E74" s="161"/>
      <c r="F74" s="293"/>
      <c r="G74" s="293"/>
      <c r="H74" s="285"/>
      <c r="I74" s="285"/>
      <c r="J74" s="161"/>
      <c r="K74" s="162"/>
      <c r="L74" s="162"/>
      <c r="M74" s="162"/>
      <c r="N74" s="162"/>
      <c r="O74" s="162"/>
      <c r="P74" s="166"/>
      <c r="Q74" s="233"/>
      <c r="R74" s="292"/>
      <c r="S74" s="162"/>
      <c r="T74" s="162"/>
      <c r="U74" s="162"/>
      <c r="V74" s="162"/>
      <c r="W74" s="166"/>
    </row>
    <row r="75" spans="1:23" s="111" customFormat="1" ht="18.75" customHeight="1">
      <c r="A75" s="157"/>
      <c r="B75" s="157"/>
      <c r="C75" s="161"/>
      <c r="D75" s="161"/>
      <c r="E75" s="161"/>
      <c r="F75" s="293"/>
      <c r="G75" s="293"/>
      <c r="H75" s="285"/>
      <c r="I75" s="285"/>
      <c r="J75" s="161"/>
      <c r="K75" s="162"/>
      <c r="L75" s="162"/>
      <c r="M75" s="162"/>
      <c r="N75" s="162"/>
      <c r="O75" s="162"/>
      <c r="P75" s="166"/>
      <c r="Q75" s="233"/>
      <c r="R75" s="292"/>
      <c r="S75" s="162"/>
      <c r="T75" s="162"/>
      <c r="U75" s="162"/>
      <c r="V75" s="162"/>
      <c r="W75" s="166"/>
    </row>
    <row r="76" spans="1:23" s="111" customFormat="1" ht="18.75" customHeight="1">
      <c r="A76" s="157"/>
      <c r="B76" s="157"/>
      <c r="C76" s="161"/>
      <c r="D76" s="161"/>
      <c r="E76" s="161"/>
      <c r="F76" s="293"/>
      <c r="G76" s="293"/>
      <c r="H76" s="285"/>
      <c r="I76" s="285"/>
      <c r="J76" s="161"/>
      <c r="K76" s="162"/>
      <c r="L76" s="162"/>
      <c r="M76" s="162"/>
      <c r="N76" s="162"/>
      <c r="O76" s="162"/>
      <c r="P76" s="166"/>
      <c r="Q76" s="233"/>
      <c r="R76" s="292"/>
      <c r="S76" s="162"/>
      <c r="T76" s="162"/>
      <c r="U76" s="162"/>
      <c r="V76" s="162"/>
      <c r="W76" s="166"/>
    </row>
    <row r="77" spans="1:23" s="111" customFormat="1" ht="18.75" customHeight="1">
      <c r="A77" s="157"/>
      <c r="B77" s="157"/>
      <c r="C77" s="161"/>
      <c r="D77" s="161"/>
      <c r="E77" s="161"/>
      <c r="F77" s="293"/>
      <c r="G77" s="293"/>
      <c r="H77" s="285"/>
      <c r="I77" s="285"/>
      <c r="J77" s="161"/>
      <c r="K77" s="162"/>
      <c r="L77" s="162"/>
      <c r="M77" s="162"/>
      <c r="N77" s="162"/>
      <c r="O77" s="162"/>
      <c r="P77" s="166"/>
      <c r="Q77" s="233"/>
      <c r="R77" s="292"/>
      <c r="S77" s="162"/>
      <c r="T77" s="162"/>
      <c r="U77" s="162"/>
      <c r="V77" s="162"/>
      <c r="W77" s="166"/>
    </row>
    <row r="78" spans="3:25" s="102" customFormat="1" ht="18.75" customHeight="1">
      <c r="C78" s="234"/>
      <c r="D78" s="234"/>
      <c r="E78" s="234"/>
      <c r="F78" s="234"/>
      <c r="Y78" s="169"/>
    </row>
    <row r="79" ht="18.75" customHeight="1"/>
    <row r="80" ht="18.75" customHeight="1"/>
  </sheetData>
  <sheetProtection password="C5A1" sheet="1" insertRows="0"/>
  <mergeCells count="439">
    <mergeCell ref="A1:J1"/>
    <mergeCell ref="K1:N1"/>
    <mergeCell ref="P1:W1"/>
    <mergeCell ref="A2:J2"/>
    <mergeCell ref="K2:L2"/>
    <mergeCell ref="M2:R2"/>
    <mergeCell ref="S2:T2"/>
    <mergeCell ref="U2:W2"/>
    <mergeCell ref="Y2:AJ2"/>
    <mergeCell ref="AK2:AL2"/>
    <mergeCell ref="AM2:AN2"/>
    <mergeCell ref="AO2:AV2"/>
    <mergeCell ref="A4:O4"/>
    <mergeCell ref="P4:W4"/>
    <mergeCell ref="A5:C5"/>
    <mergeCell ref="D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4"/>
    <mergeCell ref="C12:C14"/>
    <mergeCell ref="D12:E14"/>
    <mergeCell ref="F12:G14"/>
    <mergeCell ref="H12:I14"/>
    <mergeCell ref="J12:O12"/>
    <mergeCell ref="P12:P14"/>
    <mergeCell ref="Q12:Q14"/>
    <mergeCell ref="R12:R14"/>
    <mergeCell ref="S12:W12"/>
    <mergeCell ref="J13:O13"/>
    <mergeCell ref="S13:S14"/>
    <mergeCell ref="T13:T14"/>
    <mergeCell ref="U13:U14"/>
    <mergeCell ref="V13:V14"/>
    <mergeCell ref="W13:W14"/>
    <mergeCell ref="L14:M14"/>
    <mergeCell ref="N14:O14"/>
    <mergeCell ref="A15:B15"/>
    <mergeCell ref="D15:E15"/>
    <mergeCell ref="F15:G15"/>
    <mergeCell ref="H15:I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 ref="A37:B37"/>
    <mergeCell ref="D37:E37"/>
    <mergeCell ref="F37:G37"/>
    <mergeCell ref="H37:I37"/>
    <mergeCell ref="L37:M37"/>
    <mergeCell ref="N37:O37"/>
    <mergeCell ref="A38:B38"/>
    <mergeCell ref="D38:E38"/>
    <mergeCell ref="F38:G38"/>
    <mergeCell ref="H38:I38"/>
    <mergeCell ref="L38:M38"/>
    <mergeCell ref="N38:O38"/>
    <mergeCell ref="A39:B39"/>
    <mergeCell ref="D39:E39"/>
    <mergeCell ref="F39:G39"/>
    <mergeCell ref="H39:I39"/>
    <mergeCell ref="L39:M39"/>
    <mergeCell ref="N39:O39"/>
    <mergeCell ref="A40:B40"/>
    <mergeCell ref="D40:E40"/>
    <mergeCell ref="F40:G40"/>
    <mergeCell ref="H40:I40"/>
    <mergeCell ref="L40:M40"/>
    <mergeCell ref="N40:O40"/>
    <mergeCell ref="A41:B41"/>
    <mergeCell ref="D41:E41"/>
    <mergeCell ref="F41:G41"/>
    <mergeCell ref="H41:I41"/>
    <mergeCell ref="L41:M41"/>
    <mergeCell ref="N41:O41"/>
    <mergeCell ref="A42:B42"/>
    <mergeCell ref="D42:E42"/>
    <mergeCell ref="F42:G42"/>
    <mergeCell ref="H42:I42"/>
    <mergeCell ref="L42:M42"/>
    <mergeCell ref="N42:O42"/>
    <mergeCell ref="A43:B43"/>
    <mergeCell ref="D43:E43"/>
    <mergeCell ref="F43:G43"/>
    <mergeCell ref="H43:I43"/>
    <mergeCell ref="L43:M43"/>
    <mergeCell ref="N43:O43"/>
    <mergeCell ref="A44:B44"/>
    <mergeCell ref="D44:E44"/>
    <mergeCell ref="F44:G44"/>
    <mergeCell ref="H44:I44"/>
    <mergeCell ref="L44:M44"/>
    <mergeCell ref="N44:O44"/>
    <mergeCell ref="A45:B45"/>
    <mergeCell ref="D45:E45"/>
    <mergeCell ref="F45:G45"/>
    <mergeCell ref="H45:I45"/>
    <mergeCell ref="L45:M45"/>
    <mergeCell ref="N45:O45"/>
    <mergeCell ref="A46:B46"/>
    <mergeCell ref="D46:E46"/>
    <mergeCell ref="F46:G46"/>
    <mergeCell ref="H46:I46"/>
    <mergeCell ref="L46:M46"/>
    <mergeCell ref="N46:O46"/>
    <mergeCell ref="A47:B47"/>
    <mergeCell ref="D47:E47"/>
    <mergeCell ref="F47:G47"/>
    <mergeCell ref="H47:I47"/>
    <mergeCell ref="L47:M47"/>
    <mergeCell ref="N47:O47"/>
    <mergeCell ref="A48:B48"/>
    <mergeCell ref="D48:E48"/>
    <mergeCell ref="F48:G48"/>
    <mergeCell ref="H48:I48"/>
    <mergeCell ref="L48:M48"/>
    <mergeCell ref="N48:O48"/>
    <mergeCell ref="A49:B49"/>
    <mergeCell ref="D49:E49"/>
    <mergeCell ref="F49:G49"/>
    <mergeCell ref="H49:I49"/>
    <mergeCell ref="L49:M49"/>
    <mergeCell ref="N49:O49"/>
    <mergeCell ref="A50:B50"/>
    <mergeCell ref="D50:E50"/>
    <mergeCell ref="F50:G50"/>
    <mergeCell ref="H50:I50"/>
    <mergeCell ref="L50:M50"/>
    <mergeCell ref="N50:O50"/>
    <mergeCell ref="A51:B51"/>
    <mergeCell ref="D51:E51"/>
    <mergeCell ref="F51:G51"/>
    <mergeCell ref="H51:I51"/>
    <mergeCell ref="L51:M51"/>
    <mergeCell ref="N51:O51"/>
    <mergeCell ref="A52:B52"/>
    <mergeCell ref="D52:E52"/>
    <mergeCell ref="F52:G52"/>
    <mergeCell ref="H52:I52"/>
    <mergeCell ref="L52:M52"/>
    <mergeCell ref="N52:O52"/>
    <mergeCell ref="A53:B53"/>
    <mergeCell ref="D53:E53"/>
    <mergeCell ref="F53:G53"/>
    <mergeCell ref="H53:I53"/>
    <mergeCell ref="L53:M53"/>
    <mergeCell ref="N53:O53"/>
    <mergeCell ref="A54:B54"/>
    <mergeCell ref="D54:E54"/>
    <mergeCell ref="F54:G54"/>
    <mergeCell ref="H54:I54"/>
    <mergeCell ref="L54:M54"/>
    <mergeCell ref="N54:O54"/>
    <mergeCell ref="A55:B55"/>
    <mergeCell ref="D55:E55"/>
    <mergeCell ref="F55:G55"/>
    <mergeCell ref="H55:I55"/>
    <mergeCell ref="L55:M55"/>
    <mergeCell ref="N55:O55"/>
    <mergeCell ref="A56:B56"/>
    <mergeCell ref="D56:E56"/>
    <mergeCell ref="F56:G56"/>
    <mergeCell ref="H56:I56"/>
    <mergeCell ref="L56:M56"/>
    <mergeCell ref="N56:O56"/>
    <mergeCell ref="A57:B57"/>
    <mergeCell ref="D57:E57"/>
    <mergeCell ref="F57:G57"/>
    <mergeCell ref="H57:I57"/>
    <mergeCell ref="L57:M57"/>
    <mergeCell ref="N57:O57"/>
    <mergeCell ref="A58:B58"/>
    <mergeCell ref="D58:E58"/>
    <mergeCell ref="F58:G58"/>
    <mergeCell ref="H58:I58"/>
    <mergeCell ref="L58:M58"/>
    <mergeCell ref="N58:O58"/>
    <mergeCell ref="A59:B59"/>
    <mergeCell ref="D59:E59"/>
    <mergeCell ref="F59:G59"/>
    <mergeCell ref="H59:I59"/>
    <mergeCell ref="L59:M59"/>
    <mergeCell ref="N59:O59"/>
    <mergeCell ref="A60:B60"/>
    <mergeCell ref="D60:E60"/>
    <mergeCell ref="F60:G60"/>
    <mergeCell ref="H60:I60"/>
    <mergeCell ref="L60:M60"/>
    <mergeCell ref="N60:O60"/>
    <mergeCell ref="A61:B61"/>
    <mergeCell ref="D61:E61"/>
    <mergeCell ref="F61:G61"/>
    <mergeCell ref="H61:I61"/>
    <mergeCell ref="L61:M61"/>
    <mergeCell ref="N61:O61"/>
    <mergeCell ref="A62:B62"/>
    <mergeCell ref="D62:E62"/>
    <mergeCell ref="F62:G62"/>
    <mergeCell ref="H62:I62"/>
    <mergeCell ref="L62:M62"/>
    <mergeCell ref="N62:O62"/>
    <mergeCell ref="A63:B63"/>
    <mergeCell ref="D63:E63"/>
    <mergeCell ref="F63:G63"/>
    <mergeCell ref="H63:I63"/>
    <mergeCell ref="L63:M63"/>
    <mergeCell ref="N63:O63"/>
    <mergeCell ref="A64:B64"/>
    <mergeCell ref="D64:E64"/>
    <mergeCell ref="F64:G64"/>
    <mergeCell ref="H64:I64"/>
    <mergeCell ref="L64:M64"/>
    <mergeCell ref="N64:O64"/>
    <mergeCell ref="A65:B65"/>
    <mergeCell ref="D65:E65"/>
    <mergeCell ref="F65:G65"/>
    <mergeCell ref="H65:I65"/>
    <mergeCell ref="L65:M65"/>
    <mergeCell ref="N65:O65"/>
    <mergeCell ref="A66:B66"/>
    <mergeCell ref="D66:E66"/>
    <mergeCell ref="F66:G66"/>
    <mergeCell ref="H66:I66"/>
    <mergeCell ref="L66:M66"/>
    <mergeCell ref="N66:O66"/>
    <mergeCell ref="A67:B67"/>
    <mergeCell ref="D67:E67"/>
    <mergeCell ref="F67:G67"/>
    <mergeCell ref="H67:I67"/>
    <mergeCell ref="L67:M67"/>
    <mergeCell ref="N67:O67"/>
    <mergeCell ref="A68:B68"/>
    <mergeCell ref="D68:E68"/>
    <mergeCell ref="F68:G68"/>
    <mergeCell ref="H68:I68"/>
    <mergeCell ref="L68:M68"/>
    <mergeCell ref="N68:O68"/>
    <mergeCell ref="A69:B69"/>
    <mergeCell ref="D69:E69"/>
    <mergeCell ref="F69:G69"/>
    <mergeCell ref="H69:I69"/>
    <mergeCell ref="L69:M69"/>
    <mergeCell ref="N69:O69"/>
    <mergeCell ref="A70:B70"/>
    <mergeCell ref="D70:E70"/>
    <mergeCell ref="F70:G70"/>
    <mergeCell ref="H70:I70"/>
    <mergeCell ref="L70:M70"/>
    <mergeCell ref="N70:O70"/>
    <mergeCell ref="A71:B71"/>
    <mergeCell ref="D71:E71"/>
    <mergeCell ref="F71:G71"/>
    <mergeCell ref="H71:I71"/>
    <mergeCell ref="L71:M71"/>
    <mergeCell ref="N71:O71"/>
    <mergeCell ref="A72:B72"/>
    <mergeCell ref="D72:E72"/>
    <mergeCell ref="F72:G72"/>
    <mergeCell ref="H72:I72"/>
    <mergeCell ref="L72:M72"/>
    <mergeCell ref="N72:O72"/>
    <mergeCell ref="A73:B73"/>
    <mergeCell ref="D73:E73"/>
    <mergeCell ref="F73:G73"/>
    <mergeCell ref="H73:I73"/>
    <mergeCell ref="L73:M73"/>
    <mergeCell ref="N73:O73"/>
    <mergeCell ref="A74:B74"/>
    <mergeCell ref="D74:E74"/>
    <mergeCell ref="F74:G74"/>
    <mergeCell ref="H74:I74"/>
    <mergeCell ref="L74:M74"/>
    <mergeCell ref="N74:O74"/>
    <mergeCell ref="A75:B75"/>
    <mergeCell ref="D75:E75"/>
    <mergeCell ref="F75:G75"/>
    <mergeCell ref="H75:I75"/>
    <mergeCell ref="L75:M75"/>
    <mergeCell ref="N75:O75"/>
    <mergeCell ref="A76:B76"/>
    <mergeCell ref="D76:E76"/>
    <mergeCell ref="F76:G76"/>
    <mergeCell ref="H76:I76"/>
    <mergeCell ref="L76:M76"/>
    <mergeCell ref="N76:O76"/>
    <mergeCell ref="A77:B77"/>
    <mergeCell ref="D77:E77"/>
    <mergeCell ref="F77:G77"/>
    <mergeCell ref="H77:I77"/>
    <mergeCell ref="L77:M77"/>
    <mergeCell ref="N77:O77"/>
  </mergeCells>
  <conditionalFormatting sqref="D5:I5"/>
  <conditionalFormatting sqref="D10">
    <cfRule type="cellIs" priority="3" dxfId="2" operator="notEqual" stopIfTrue="1">
      <formula>$G$10+$H$10+$I$10</formula>
    </cfRule>
    <cfRule type="cellIs" priority="4" dxfId="2" operator="notEqual" stopIfTrue="1">
      <formula>$E$10+$F$10</formula>
    </cfRule>
    <cfRule type="expression" priority="5" dxfId="0" stopIfTrue="1">
      <formula>AND($E$10+$F$10,$G$10+$H$10+$I$10)</formula>
    </cfRule>
  </conditionalFormatting>
  <conditionalFormatting sqref="E10:F10">
    <cfRule type="expression" priority="6" dxfId="0" stopIfTrue="1">
      <formula>$E$10+$F$10=$D$10</formula>
    </cfRule>
  </conditionalFormatting>
  <conditionalFormatting sqref="G10:I10">
    <cfRule type="expression" priority="7" dxfId="0" stopIfTrue="1">
      <formula>$G$10+$H$10+$I$10=$D$10</formula>
    </cfRule>
  </conditionalFormatting>
  <conditionalFormatting sqref="J10">
    <cfRule type="cellIs" priority="8" dxfId="0" operator="greaterThanOrEqual" stopIfTrue="1">
      <formula>$K$10</formula>
    </cfRule>
    <cfRule type="cellIs" priority="9" dxfId="2" operator="lessThan" stopIfTrue="1">
      <formula>$K$10</formula>
    </cfRule>
  </conditionalFormatting>
  <conditionalFormatting sqref="K10">
    <cfRule type="cellIs" priority="10" dxfId="0" operator="greaterThanOrEqual" stopIfTrue="1">
      <formula>$L$10</formula>
    </cfRule>
    <cfRule type="cellIs" priority="11" dxfId="2" operator="lessThan" stopIfTrue="1">
      <formula>$L$10</formula>
    </cfRule>
  </conditionalFormatting>
  <conditionalFormatting sqref="L10">
    <cfRule type="cellIs" priority="12" dxfId="0" operator="greaterThanOrEqual" stopIfTrue="1">
      <formula>$M$10</formula>
    </cfRule>
    <cfRule type="cellIs" priority="13" dxfId="2" operator="lessThan" stopIfTrue="1">
      <formula>$M$10</formula>
    </cfRule>
  </conditionalFormatting>
  <conditionalFormatting sqref="M10">
    <cfRule type="cellIs" priority="14" dxfId="2" operator="notEqual" stopIfTrue="1">
      <formula>$N$10+$O$10</formula>
    </cfRule>
    <cfRule type="cellIs" priority="15" dxfId="0" operator="equal" stopIfTrue="1">
      <formula>$N$10+$O$10</formula>
    </cfRule>
  </conditionalFormatting>
  <conditionalFormatting sqref="N10:O10">
    <cfRule type="expression" priority="16" dxfId="2" stopIfTrue="1">
      <formula>$N$10+$O$10&lt;&gt;$M$10</formula>
    </cfRule>
    <cfRule type="expression" priority="17" dxfId="0" stopIfTrue="1">
      <formula>$N$10+$O$10=$M$10</formula>
    </cfRule>
  </conditionalFormatting>
  <conditionalFormatting sqref="P10">
    <cfRule type="cellIs" priority="18" dxfId="2" operator="lessThan" stopIfTrue="1">
      <formula>$Q$10</formula>
    </cfRule>
    <cfRule type="cellIs" priority="19" dxfId="0" operator="greaterThanOrEqual" stopIfTrue="1">
      <formula>$Q$10</formula>
    </cfRule>
  </conditionalFormatting>
  <conditionalFormatting sqref="Q10">
    <cfRule type="cellIs" priority="20" dxfId="0" operator="lessThanOrEqual" stopIfTrue="1">
      <formula>$P$10</formula>
    </cfRule>
    <cfRule type="cellIs" priority="21" dxfId="2" operator="greaterThan" stopIfTrue="1">
      <formula>$P$10</formula>
    </cfRule>
  </conditionalFormatting>
  <printOptions horizontalCentered="1"/>
  <pageMargins left="0.2361111111111111" right="0.2361111111111111" top="0.3541666666666667" bottom="0.15763888888888888" header="0.5118055555555555" footer="0.5118055555555555"/>
  <pageSetup horizontalDpi="300" verticalDpi="300" orientation="landscape" pageOrder="overThenDown" paperSize="9" scale="70"/>
  <colBreaks count="1" manualBreakCount="1">
    <brk id="23" max="65535" man="1"/>
  </colBreaks>
  <drawing r:id="rId3"/>
  <legacyDrawing r:id="rId2"/>
</worksheet>
</file>

<file path=xl/worksheets/sheet9.xml><?xml version="1.0" encoding="utf-8"?>
<worksheet xmlns="http://schemas.openxmlformats.org/spreadsheetml/2006/main" xmlns:r="http://schemas.openxmlformats.org/officeDocument/2006/relationships">
  <dimension ref="A1:AV78"/>
  <sheetViews>
    <sheetView showGridLines="0" workbookViewId="0" topLeftCell="A1">
      <selection activeCell="L18" sqref="L18"/>
    </sheetView>
  </sheetViews>
  <sheetFormatPr defaultColWidth="9.140625" defaultRowHeight="12.75"/>
  <cols>
    <col min="1" max="1" width="15.421875" style="61" customWidth="1"/>
    <col min="2" max="2" width="20.28125" style="61" customWidth="1"/>
    <col min="3" max="3" width="6.421875" style="182" customWidth="1"/>
    <col min="4" max="4" width="5.28125" style="182" customWidth="1"/>
    <col min="5" max="6" width="4.57421875" style="182" customWidth="1"/>
    <col min="7" max="7" width="4.140625" style="61" customWidth="1"/>
    <col min="8" max="8" width="7.421875" style="61" customWidth="1"/>
    <col min="9" max="9" width="7.8515625" style="61" customWidth="1"/>
    <col min="10" max="10" width="11.421875" style="61" customWidth="1"/>
    <col min="11" max="11" width="9.421875" style="61" customWidth="1"/>
    <col min="12" max="12" width="9.7109375" style="61" customWidth="1"/>
    <col min="13" max="13" width="5.57421875" style="61" customWidth="1"/>
    <col min="14" max="15" width="6.57421875" style="61" customWidth="1"/>
    <col min="16" max="16" width="12.00390625" style="61" customWidth="1"/>
    <col min="17" max="17" width="13.421875" style="61" customWidth="1"/>
    <col min="18" max="18" width="11.8515625" style="61" customWidth="1"/>
    <col min="19" max="20" width="7.8515625" style="61" customWidth="1"/>
    <col min="21" max="21" width="8.00390625" style="61" customWidth="1"/>
    <col min="22" max="22" width="8.421875" style="61" customWidth="1"/>
    <col min="23" max="23" width="8.00390625" style="61" customWidth="1"/>
    <col min="24" max="24" width="1.28515625" style="102" customWidth="1"/>
    <col min="25" max="25" width="6.28125" style="0" customWidth="1"/>
    <col min="26" max="27" width="6.28125" style="61" customWidth="1"/>
    <col min="28" max="28" width="9.140625" style="102" customWidth="1"/>
    <col min="29" max="47" width="9.140625" style="61" customWidth="1"/>
    <col min="48" max="48" width="4.00390625" style="61" customWidth="1"/>
    <col min="49" max="16384" width="9.140625" style="61" customWidth="1"/>
  </cols>
  <sheetData>
    <row r="1" spans="1:29" s="107" customFormat="1" ht="19.5" customHeight="1">
      <c r="A1" s="235" t="s">
        <v>93</v>
      </c>
      <c r="B1" s="235"/>
      <c r="C1" s="235"/>
      <c r="D1" s="235"/>
      <c r="E1" s="235"/>
      <c r="F1" s="235"/>
      <c r="G1" s="235"/>
      <c r="H1" s="235"/>
      <c r="I1" s="235"/>
      <c r="J1" s="235"/>
      <c r="K1" s="197" t="s">
        <v>124</v>
      </c>
      <c r="L1" s="197"/>
      <c r="M1" s="197"/>
      <c r="N1" s="197"/>
      <c r="O1" s="236"/>
      <c r="P1" s="185"/>
      <c r="Q1" s="185"/>
      <c r="R1" s="185"/>
      <c r="S1" s="185"/>
      <c r="T1" s="185"/>
      <c r="U1" s="185"/>
      <c r="V1" s="185"/>
      <c r="W1" s="185"/>
      <c r="X1" s="106"/>
      <c r="Y1" s="106"/>
      <c r="Z1" s="106"/>
      <c r="AA1" s="106"/>
      <c r="AB1" s="106"/>
      <c r="AC1" s="106"/>
    </row>
    <row r="2" spans="1:48" s="106" customFormat="1" ht="33" customHeight="1">
      <c r="A2" s="237" t="s">
        <v>174</v>
      </c>
      <c r="B2" s="237"/>
      <c r="C2" s="237"/>
      <c r="D2" s="237"/>
      <c r="E2" s="237"/>
      <c r="F2" s="237"/>
      <c r="G2" s="237"/>
      <c r="H2" s="237"/>
      <c r="I2" s="237"/>
      <c r="J2" s="237"/>
      <c r="K2" s="187" t="s">
        <v>175</v>
      </c>
      <c r="L2" s="187"/>
      <c r="M2" s="188"/>
      <c r="N2" s="188"/>
      <c r="O2" s="188"/>
      <c r="P2" s="188"/>
      <c r="Q2" s="188"/>
      <c r="R2" s="188"/>
      <c r="S2" s="189" t="s">
        <v>126</v>
      </c>
      <c r="T2" s="189"/>
      <c r="U2" s="190"/>
      <c r="V2" s="190"/>
      <c r="W2" s="190"/>
      <c r="Y2" s="238" t="s">
        <v>176</v>
      </c>
      <c r="Z2" s="238"/>
      <c r="AA2" s="238"/>
      <c r="AB2" s="238"/>
      <c r="AC2" s="238"/>
      <c r="AD2" s="238"/>
      <c r="AE2" s="238"/>
      <c r="AF2" s="238"/>
      <c r="AG2" s="238"/>
      <c r="AH2" s="238"/>
      <c r="AI2" s="238"/>
      <c r="AJ2" s="238"/>
      <c r="AK2" s="239" t="s">
        <v>194</v>
      </c>
      <c r="AL2" s="239"/>
      <c r="AM2" s="240" t="s">
        <v>178</v>
      </c>
      <c r="AN2" s="240"/>
      <c r="AO2" s="241">
        <f>A7</f>
        <v>0</v>
      </c>
      <c r="AP2" s="241"/>
      <c r="AQ2" s="241"/>
      <c r="AR2" s="241"/>
      <c r="AS2" s="241"/>
      <c r="AT2" s="241"/>
      <c r="AU2" s="241"/>
      <c r="AV2" s="241"/>
    </row>
    <row r="3" s="106" customFormat="1" ht="9.75" customHeight="1">
      <c r="AB3" s="111"/>
    </row>
    <row r="4" spans="1:28" s="106" customFormat="1" ht="17.25" customHeight="1">
      <c r="A4" s="242" t="s">
        <v>127</v>
      </c>
      <c r="B4" s="242"/>
      <c r="C4" s="242"/>
      <c r="D4" s="242"/>
      <c r="E4" s="242"/>
      <c r="F4" s="242"/>
      <c r="G4" s="242"/>
      <c r="H4" s="242"/>
      <c r="I4" s="242"/>
      <c r="J4" s="242"/>
      <c r="K4" s="242"/>
      <c r="L4" s="242"/>
      <c r="M4" s="242"/>
      <c r="N4" s="242"/>
      <c r="O4" s="242"/>
      <c r="P4" s="294"/>
      <c r="Q4" s="294"/>
      <c r="R4" s="294"/>
      <c r="S4" s="294"/>
      <c r="T4" s="294"/>
      <c r="U4" s="294"/>
      <c r="V4" s="294"/>
      <c r="W4" s="294"/>
      <c r="AB4" s="111"/>
    </row>
    <row r="5" spans="1:28" s="106" customFormat="1" ht="18.75" customHeight="1">
      <c r="A5" s="244" t="s">
        <v>128</v>
      </c>
      <c r="B5" s="244"/>
      <c r="C5" s="244"/>
      <c r="D5" s="245">
        <f>IF(V5&gt;0,"Sim","Não")</f>
        <v>0</v>
      </c>
      <c r="E5" s="245"/>
      <c r="F5" s="245"/>
      <c r="G5" s="245"/>
      <c r="H5" s="245"/>
      <c r="I5" s="245"/>
      <c r="J5" s="246" t="s">
        <v>195</v>
      </c>
      <c r="K5" s="246"/>
      <c r="L5" s="246"/>
      <c r="M5" s="246"/>
      <c r="N5" s="246"/>
      <c r="O5" s="246"/>
      <c r="P5" s="246"/>
      <c r="Q5" s="246"/>
      <c r="R5" s="246"/>
      <c r="S5" s="246"/>
      <c r="T5" s="246"/>
      <c r="U5" s="246"/>
      <c r="V5" s="195"/>
      <c r="W5" s="195"/>
      <c r="AB5" s="111"/>
    </row>
    <row r="6" spans="1:28" s="106" customFormat="1" ht="18.75" customHeight="1">
      <c r="A6" s="247" t="s">
        <v>132</v>
      </c>
      <c r="B6" s="247"/>
      <c r="C6" s="247"/>
      <c r="D6" s="248" t="s">
        <v>180</v>
      </c>
      <c r="E6" s="248"/>
      <c r="F6" s="248"/>
      <c r="G6" s="248"/>
      <c r="H6" s="248"/>
      <c r="I6" s="248"/>
      <c r="J6" s="249" t="s">
        <v>134</v>
      </c>
      <c r="K6" s="250" t="s">
        <v>135</v>
      </c>
      <c r="L6" s="250" t="s">
        <v>136</v>
      </c>
      <c r="M6" s="251" t="s">
        <v>137</v>
      </c>
      <c r="N6" s="251"/>
      <c r="O6" s="251"/>
      <c r="P6" s="250" t="s">
        <v>138</v>
      </c>
      <c r="Q6" s="252" t="s">
        <v>139</v>
      </c>
      <c r="R6" s="253" t="s">
        <v>140</v>
      </c>
      <c r="S6" s="254" t="s">
        <v>141</v>
      </c>
      <c r="T6" s="254"/>
      <c r="U6" s="254"/>
      <c r="V6" s="254"/>
      <c r="W6" s="254"/>
      <c r="X6" s="111"/>
      <c r="AB6" s="111"/>
    </row>
    <row r="7" spans="1:24" s="106" customFormat="1" ht="30.75" customHeight="1">
      <c r="A7" s="255"/>
      <c r="B7" s="255"/>
      <c r="C7" s="255"/>
      <c r="D7" s="248"/>
      <c r="E7" s="248"/>
      <c r="F7" s="248"/>
      <c r="G7" s="248"/>
      <c r="H7" s="248"/>
      <c r="I7" s="248"/>
      <c r="J7" s="249"/>
      <c r="K7" s="250"/>
      <c r="L7" s="250"/>
      <c r="M7" s="251"/>
      <c r="N7" s="251"/>
      <c r="O7" s="251"/>
      <c r="P7" s="250"/>
      <c r="Q7" s="252"/>
      <c r="R7" s="253"/>
      <c r="S7" s="254"/>
      <c r="T7" s="254"/>
      <c r="U7" s="254"/>
      <c r="V7" s="254"/>
      <c r="W7" s="254"/>
      <c r="X7" s="111"/>
    </row>
    <row r="8" spans="1:28" s="106" customFormat="1" ht="20.25" customHeight="1">
      <c r="A8" s="205" t="s">
        <v>142</v>
      </c>
      <c r="B8" s="256"/>
      <c r="C8" s="256"/>
      <c r="D8" s="257" t="s">
        <v>143</v>
      </c>
      <c r="E8" s="258" t="s">
        <v>144</v>
      </c>
      <c r="F8" s="258"/>
      <c r="G8" s="259" t="s">
        <v>145</v>
      </c>
      <c r="H8" s="259"/>
      <c r="I8" s="259"/>
      <c r="J8" s="249"/>
      <c r="K8" s="250"/>
      <c r="L8" s="250"/>
      <c r="M8" s="260" t="s">
        <v>143</v>
      </c>
      <c r="N8" s="260" t="s">
        <v>146</v>
      </c>
      <c r="O8" s="260" t="s">
        <v>147</v>
      </c>
      <c r="P8" s="250"/>
      <c r="Q8" s="252"/>
      <c r="R8" s="253"/>
      <c r="S8" s="261" t="s">
        <v>148</v>
      </c>
      <c r="T8" s="261" t="s">
        <v>149</v>
      </c>
      <c r="U8" s="261" t="s">
        <v>150</v>
      </c>
      <c r="V8" s="261" t="s">
        <v>151</v>
      </c>
      <c r="W8" s="262" t="s">
        <v>152</v>
      </c>
      <c r="X8" s="111"/>
      <c r="Z8" s="111"/>
      <c r="AA8" s="111"/>
      <c r="AB8" s="111"/>
    </row>
    <row r="9" spans="1:28" s="106" customFormat="1" ht="30" customHeight="1">
      <c r="A9" s="263" t="s">
        <v>153</v>
      </c>
      <c r="B9" s="263"/>
      <c r="C9" s="263"/>
      <c r="D9" s="257"/>
      <c r="E9" s="264" t="s">
        <v>154</v>
      </c>
      <c r="F9" s="265" t="s">
        <v>155</v>
      </c>
      <c r="G9" s="266" t="s">
        <v>156</v>
      </c>
      <c r="H9" s="266" t="s">
        <v>157</v>
      </c>
      <c r="I9" s="265" t="s">
        <v>158</v>
      </c>
      <c r="J9" s="249"/>
      <c r="K9" s="250"/>
      <c r="L9" s="250"/>
      <c r="M9" s="260"/>
      <c r="N9" s="260"/>
      <c r="O9" s="260"/>
      <c r="P9" s="260"/>
      <c r="Q9" s="252"/>
      <c r="R9" s="253"/>
      <c r="S9" s="261"/>
      <c r="T9" s="261"/>
      <c r="U9" s="261"/>
      <c r="V9" s="261"/>
      <c r="W9" s="262"/>
      <c r="X9" s="111"/>
      <c r="Z9" s="111"/>
      <c r="AA9" s="111"/>
      <c r="AB9" s="111"/>
    </row>
    <row r="10" spans="1:28" s="106" customFormat="1" ht="28.5" customHeight="1">
      <c r="A10" s="216" t="s">
        <v>196</v>
      </c>
      <c r="B10" s="216"/>
      <c r="C10" s="216"/>
      <c r="D10" s="267">
        <f>E10+F10</f>
        <v>0</v>
      </c>
      <c r="E10" s="268">
        <f>COUNTIF(C15:C77,"M")</f>
        <v>0</v>
      </c>
      <c r="F10" s="269">
        <f>COUNTIF(C15:C77,"F")</f>
        <v>0</v>
      </c>
      <c r="G10" s="269">
        <f>COUNTIF(D15:D77,"&lt;18")</f>
        <v>0</v>
      </c>
      <c r="H10" s="268">
        <f>COUNTIF(D15:D77,"&gt;=18")-COUNTIF(D15:D77,"&gt;=60")</f>
        <v>0</v>
      </c>
      <c r="I10" s="269">
        <f>COUNTIF(D15:D77,"&gt;=60")</f>
        <v>0</v>
      </c>
      <c r="J10" s="270">
        <f>COUNTA(F15:F77)</f>
        <v>0</v>
      </c>
      <c r="K10" s="271">
        <f>COUNTIF(J15:J77,"1")+COUNTIF(J15:J77,"2")</f>
        <v>0</v>
      </c>
      <c r="L10" s="272">
        <f>COUNTIF(N15:N77,"1")+COUNTIF(N15:N77,"2")</f>
        <v>0</v>
      </c>
      <c r="M10" s="272">
        <f>COUNTIF(N15:O77,"=2")</f>
        <v>0</v>
      </c>
      <c r="N10" s="272">
        <f>_xlfn.COUNTIFS(N15:N77,"=2",R15:R77,"=0")</f>
        <v>0</v>
      </c>
      <c r="O10" s="272">
        <f>_xlfn.COUNTIFS(N15:N77,"=2",R15:R77,"=1")</f>
        <v>0</v>
      </c>
      <c r="P10" s="272">
        <f>COUNTIF(P15:P77,"&gt;0")</f>
        <v>0</v>
      </c>
      <c r="Q10" s="272">
        <f>COUNTIF(Q15:Q77,"&gt;0")</f>
        <v>0</v>
      </c>
      <c r="R10" s="273">
        <f>_xlfn.COUNTIFS(R15:R77,1)</f>
        <v>0</v>
      </c>
      <c r="S10" s="274">
        <f>SUM(S15:S77)</f>
        <v>0</v>
      </c>
      <c r="T10" s="274">
        <f>SUM(T15:T77)</f>
        <v>0</v>
      </c>
      <c r="U10" s="274">
        <f>SUM(U15:U77)</f>
        <v>0</v>
      </c>
      <c r="V10" s="274">
        <f>SUM(V15:V77)</f>
        <v>0</v>
      </c>
      <c r="W10" s="275">
        <f>SUM(W15:W77)</f>
        <v>0</v>
      </c>
      <c r="X10" s="115"/>
      <c r="Z10" s="111"/>
      <c r="AA10" s="111"/>
      <c r="AB10" s="111"/>
    </row>
    <row r="11" spans="2:28" s="112" customFormat="1" ht="9.7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78.75" customHeight="1">
      <c r="A12" s="276" t="s">
        <v>159</v>
      </c>
      <c r="B12" s="276"/>
      <c r="C12" s="277" t="s">
        <v>160</v>
      </c>
      <c r="D12" s="277" t="s">
        <v>161</v>
      </c>
      <c r="E12" s="277"/>
      <c r="F12" s="278" t="s">
        <v>162</v>
      </c>
      <c r="G12" s="278"/>
      <c r="H12" s="249" t="s">
        <v>163</v>
      </c>
      <c r="I12" s="249"/>
      <c r="J12" s="279" t="s">
        <v>197</v>
      </c>
      <c r="K12" s="279"/>
      <c r="L12" s="279"/>
      <c r="M12" s="279"/>
      <c r="N12" s="279"/>
      <c r="O12" s="279"/>
      <c r="P12" s="250" t="s">
        <v>165</v>
      </c>
      <c r="Q12" s="252" t="s">
        <v>166</v>
      </c>
      <c r="R12" s="280" t="s">
        <v>167</v>
      </c>
      <c r="S12" s="254" t="s">
        <v>184</v>
      </c>
      <c r="T12" s="254"/>
      <c r="U12" s="254"/>
      <c r="V12" s="254"/>
      <c r="W12" s="254"/>
      <c r="X12" s="111"/>
      <c r="Z12" s="111"/>
      <c r="AA12" s="111"/>
      <c r="AB12" s="111"/>
    </row>
    <row r="13" spans="1:28" s="112" customFormat="1" ht="15.75" customHeight="1">
      <c r="A13" s="276"/>
      <c r="B13" s="276"/>
      <c r="C13" s="277"/>
      <c r="D13" s="277"/>
      <c r="E13" s="277"/>
      <c r="F13" s="278"/>
      <c r="G13" s="278"/>
      <c r="H13" s="249"/>
      <c r="I13" s="249"/>
      <c r="J13" s="281" t="s">
        <v>169</v>
      </c>
      <c r="K13" s="281"/>
      <c r="L13" s="281"/>
      <c r="M13" s="281"/>
      <c r="N13" s="281"/>
      <c r="O13" s="281"/>
      <c r="P13" s="250"/>
      <c r="Q13" s="252"/>
      <c r="R13" s="280"/>
      <c r="S13" s="282" t="s">
        <v>148</v>
      </c>
      <c r="T13" s="282" t="s">
        <v>149</v>
      </c>
      <c r="U13" s="282" t="s">
        <v>150</v>
      </c>
      <c r="V13" s="282" t="s">
        <v>151</v>
      </c>
      <c r="W13" s="283" t="s">
        <v>152</v>
      </c>
      <c r="X13" s="111"/>
      <c r="Z13" s="111"/>
      <c r="AA13" s="111"/>
      <c r="AB13" s="111"/>
    </row>
    <row r="14" spans="1:28" s="112" customFormat="1" ht="12.75" customHeight="1">
      <c r="A14" s="276"/>
      <c r="B14" s="276"/>
      <c r="C14" s="277"/>
      <c r="D14" s="277"/>
      <c r="E14" s="277"/>
      <c r="F14" s="278"/>
      <c r="G14" s="278"/>
      <c r="H14" s="249"/>
      <c r="I14" s="249"/>
      <c r="J14" s="260" t="s">
        <v>170</v>
      </c>
      <c r="K14" s="260" t="s">
        <v>171</v>
      </c>
      <c r="L14" s="260" t="s">
        <v>172</v>
      </c>
      <c r="M14" s="260"/>
      <c r="N14" s="260" t="s">
        <v>173</v>
      </c>
      <c r="O14" s="260"/>
      <c r="P14" s="250"/>
      <c r="Q14" s="252"/>
      <c r="R14" s="280"/>
      <c r="S14" s="282"/>
      <c r="T14" s="282"/>
      <c r="U14" s="282"/>
      <c r="V14" s="282"/>
      <c r="W14" s="283"/>
      <c r="X14" s="111"/>
      <c r="Z14" s="111"/>
      <c r="AA14" s="111"/>
      <c r="AB14" s="111"/>
    </row>
    <row r="15" spans="1:23" s="111" customFormat="1" ht="18.75" customHeight="1">
      <c r="A15" s="133"/>
      <c r="B15" s="133"/>
      <c r="C15" s="137"/>
      <c r="D15" s="137"/>
      <c r="E15" s="137"/>
      <c r="F15" s="295"/>
      <c r="G15" s="295"/>
      <c r="H15" s="285"/>
      <c r="I15" s="285"/>
      <c r="J15" s="286"/>
      <c r="K15" s="287"/>
      <c r="L15" s="138"/>
      <c r="M15" s="138"/>
      <c r="N15" s="287"/>
      <c r="O15" s="287"/>
      <c r="P15" s="288"/>
      <c r="Q15" s="289"/>
      <c r="R15" s="290"/>
      <c r="S15" s="138"/>
      <c r="T15" s="138"/>
      <c r="U15" s="138"/>
      <c r="V15" s="138"/>
      <c r="W15" s="142"/>
    </row>
    <row r="16" spans="1:23" s="111" customFormat="1" ht="18.75" customHeight="1">
      <c r="A16" s="157"/>
      <c r="B16" s="157"/>
      <c r="C16" s="161"/>
      <c r="D16" s="161"/>
      <c r="E16" s="161"/>
      <c r="F16" s="293"/>
      <c r="G16" s="293"/>
      <c r="H16" s="285"/>
      <c r="I16" s="285"/>
      <c r="J16" s="161"/>
      <c r="K16" s="162"/>
      <c r="L16" s="162"/>
      <c r="M16" s="162"/>
      <c r="N16" s="162"/>
      <c r="O16" s="162"/>
      <c r="P16" s="166"/>
      <c r="Q16" s="233"/>
      <c r="R16" s="292"/>
      <c r="S16" s="162"/>
      <c r="T16" s="162"/>
      <c r="U16" s="162"/>
      <c r="V16" s="162"/>
      <c r="W16" s="166"/>
    </row>
    <row r="17" spans="1:23" s="111" customFormat="1" ht="18.75" customHeight="1">
      <c r="A17" s="157"/>
      <c r="B17" s="157"/>
      <c r="C17" s="161"/>
      <c r="D17" s="161"/>
      <c r="E17" s="161"/>
      <c r="F17" s="293"/>
      <c r="G17" s="293"/>
      <c r="H17" s="285"/>
      <c r="I17" s="285"/>
      <c r="J17" s="161"/>
      <c r="K17" s="162"/>
      <c r="L17" s="162"/>
      <c r="M17" s="162"/>
      <c r="N17" s="162"/>
      <c r="O17" s="162"/>
      <c r="P17" s="166"/>
      <c r="Q17" s="233"/>
      <c r="R17" s="292"/>
      <c r="S17" s="162"/>
      <c r="T17" s="162"/>
      <c r="U17" s="162"/>
      <c r="V17" s="162"/>
      <c r="W17" s="166"/>
    </row>
    <row r="18" spans="1:23" s="111" customFormat="1" ht="18.75" customHeight="1">
      <c r="A18" s="157"/>
      <c r="B18" s="157"/>
      <c r="C18" s="161"/>
      <c r="D18" s="161"/>
      <c r="E18" s="161"/>
      <c r="F18" s="293"/>
      <c r="G18" s="293"/>
      <c r="H18" s="285"/>
      <c r="I18" s="285"/>
      <c r="J18" s="161"/>
      <c r="K18" s="162"/>
      <c r="L18" s="162"/>
      <c r="M18" s="162"/>
      <c r="N18" s="162"/>
      <c r="O18" s="162"/>
      <c r="P18" s="166"/>
      <c r="Q18" s="233"/>
      <c r="R18" s="292"/>
      <c r="S18" s="162"/>
      <c r="T18" s="162"/>
      <c r="U18" s="162"/>
      <c r="V18" s="162"/>
      <c r="W18" s="166"/>
    </row>
    <row r="19" spans="1:23" s="111" customFormat="1" ht="18.75" customHeight="1">
      <c r="A19" s="157"/>
      <c r="B19" s="157"/>
      <c r="C19" s="161"/>
      <c r="D19" s="161"/>
      <c r="E19" s="161"/>
      <c r="F19" s="291"/>
      <c r="G19" s="291"/>
      <c r="H19" s="296"/>
      <c r="I19" s="296"/>
      <c r="J19" s="161"/>
      <c r="K19" s="162"/>
      <c r="L19" s="162"/>
      <c r="M19" s="162"/>
      <c r="N19" s="162"/>
      <c r="O19" s="162"/>
      <c r="P19" s="166"/>
      <c r="Q19" s="233"/>
      <c r="R19" s="292"/>
      <c r="S19" s="162"/>
      <c r="T19" s="162"/>
      <c r="U19" s="162"/>
      <c r="V19" s="162"/>
      <c r="W19" s="166"/>
    </row>
    <row r="20" spans="1:23" s="111" customFormat="1" ht="18.75" customHeight="1">
      <c r="A20" s="157"/>
      <c r="B20" s="157"/>
      <c r="C20" s="161"/>
      <c r="D20" s="161"/>
      <c r="E20" s="161"/>
      <c r="F20" s="291"/>
      <c r="G20" s="291"/>
      <c r="H20" s="296"/>
      <c r="I20" s="296"/>
      <c r="J20" s="161"/>
      <c r="K20" s="162"/>
      <c r="L20" s="162"/>
      <c r="M20" s="162"/>
      <c r="N20" s="162"/>
      <c r="O20" s="162"/>
      <c r="P20" s="166"/>
      <c r="Q20" s="233"/>
      <c r="R20" s="292"/>
      <c r="S20" s="162"/>
      <c r="T20" s="162"/>
      <c r="U20" s="162"/>
      <c r="V20" s="162"/>
      <c r="W20" s="166"/>
    </row>
    <row r="21" spans="1:23" s="111" customFormat="1" ht="18.75" customHeight="1">
      <c r="A21" s="157"/>
      <c r="B21" s="157"/>
      <c r="C21" s="161"/>
      <c r="D21" s="161"/>
      <c r="E21" s="161"/>
      <c r="F21" s="291"/>
      <c r="G21" s="291"/>
      <c r="H21" s="296"/>
      <c r="I21" s="296"/>
      <c r="J21" s="161"/>
      <c r="K21" s="162"/>
      <c r="L21" s="162"/>
      <c r="M21" s="162"/>
      <c r="N21" s="162"/>
      <c r="O21" s="162"/>
      <c r="P21" s="166"/>
      <c r="Q21" s="233"/>
      <c r="R21" s="292"/>
      <c r="S21" s="162"/>
      <c r="T21" s="162"/>
      <c r="U21" s="162"/>
      <c r="V21" s="162"/>
      <c r="W21" s="166"/>
    </row>
    <row r="22" spans="1:23" s="111" customFormat="1" ht="18.75" customHeight="1">
      <c r="A22" s="157"/>
      <c r="B22" s="157"/>
      <c r="C22" s="161"/>
      <c r="D22" s="161"/>
      <c r="E22" s="161"/>
      <c r="F22" s="291"/>
      <c r="G22" s="291"/>
      <c r="H22" s="296"/>
      <c r="I22" s="296"/>
      <c r="J22" s="161"/>
      <c r="K22" s="162"/>
      <c r="L22" s="162"/>
      <c r="M22" s="162"/>
      <c r="N22" s="162"/>
      <c r="O22" s="162"/>
      <c r="P22" s="166"/>
      <c r="Q22" s="233"/>
      <c r="R22" s="292"/>
      <c r="S22" s="162"/>
      <c r="T22" s="162"/>
      <c r="U22" s="162"/>
      <c r="V22" s="162"/>
      <c r="W22" s="166"/>
    </row>
    <row r="23" spans="1:23" s="111" customFormat="1" ht="18.75" customHeight="1">
      <c r="A23" s="157"/>
      <c r="B23" s="157"/>
      <c r="C23" s="161"/>
      <c r="D23" s="161"/>
      <c r="E23" s="161"/>
      <c r="F23" s="291"/>
      <c r="G23" s="291"/>
      <c r="H23" s="296"/>
      <c r="I23" s="296"/>
      <c r="J23" s="161"/>
      <c r="K23" s="162"/>
      <c r="L23" s="162"/>
      <c r="M23" s="162"/>
      <c r="N23" s="162"/>
      <c r="O23" s="162"/>
      <c r="P23" s="166"/>
      <c r="Q23" s="233"/>
      <c r="R23" s="292"/>
      <c r="S23" s="162"/>
      <c r="T23" s="162"/>
      <c r="U23" s="162"/>
      <c r="V23" s="162"/>
      <c r="W23" s="166"/>
    </row>
    <row r="24" spans="1:23" s="111" customFormat="1" ht="18.75" customHeight="1">
      <c r="A24" s="157"/>
      <c r="B24" s="157"/>
      <c r="C24" s="161"/>
      <c r="D24" s="161"/>
      <c r="E24" s="161"/>
      <c r="F24" s="291"/>
      <c r="G24" s="291"/>
      <c r="H24" s="296"/>
      <c r="I24" s="296"/>
      <c r="J24" s="161"/>
      <c r="K24" s="162"/>
      <c r="L24" s="162"/>
      <c r="M24" s="162"/>
      <c r="N24" s="162"/>
      <c r="O24" s="162"/>
      <c r="P24" s="166"/>
      <c r="Q24" s="233"/>
      <c r="R24" s="292"/>
      <c r="S24" s="162"/>
      <c r="T24" s="162"/>
      <c r="U24" s="162"/>
      <c r="V24" s="162"/>
      <c r="W24" s="166"/>
    </row>
    <row r="25" spans="1:23" s="111" customFormat="1" ht="18.75" customHeight="1">
      <c r="A25" s="157"/>
      <c r="B25" s="157"/>
      <c r="C25" s="161"/>
      <c r="D25" s="161"/>
      <c r="E25" s="161"/>
      <c r="F25" s="291"/>
      <c r="G25" s="291"/>
      <c r="H25" s="296"/>
      <c r="I25" s="296"/>
      <c r="J25" s="161"/>
      <c r="K25" s="162"/>
      <c r="L25" s="162"/>
      <c r="M25" s="162"/>
      <c r="N25" s="162"/>
      <c r="O25" s="162"/>
      <c r="P25" s="166"/>
      <c r="Q25" s="233"/>
      <c r="R25" s="292"/>
      <c r="S25" s="162"/>
      <c r="T25" s="162"/>
      <c r="U25" s="162"/>
      <c r="V25" s="162"/>
      <c r="W25" s="166"/>
    </row>
    <row r="26" spans="1:23" s="111" customFormat="1" ht="18.75" customHeight="1">
      <c r="A26" s="157"/>
      <c r="B26" s="157"/>
      <c r="C26" s="161"/>
      <c r="D26" s="161"/>
      <c r="E26" s="161"/>
      <c r="F26" s="291"/>
      <c r="G26" s="291"/>
      <c r="H26" s="296"/>
      <c r="I26" s="296"/>
      <c r="J26" s="161"/>
      <c r="K26" s="162"/>
      <c r="L26" s="162"/>
      <c r="M26" s="162"/>
      <c r="N26" s="162"/>
      <c r="O26" s="162"/>
      <c r="P26" s="166"/>
      <c r="Q26" s="233"/>
      <c r="R26" s="292"/>
      <c r="S26" s="162"/>
      <c r="T26" s="162"/>
      <c r="U26" s="162"/>
      <c r="V26" s="162"/>
      <c r="W26" s="166"/>
    </row>
    <row r="27" spans="1:23" s="111" customFormat="1" ht="18.75" customHeight="1">
      <c r="A27" s="157"/>
      <c r="B27" s="157"/>
      <c r="C27" s="161"/>
      <c r="D27" s="161"/>
      <c r="E27" s="161"/>
      <c r="F27" s="291"/>
      <c r="G27" s="291"/>
      <c r="H27" s="296"/>
      <c r="I27" s="296"/>
      <c r="J27" s="161"/>
      <c r="K27" s="162"/>
      <c r="L27" s="162"/>
      <c r="M27" s="162"/>
      <c r="N27" s="162"/>
      <c r="O27" s="162"/>
      <c r="P27" s="166"/>
      <c r="Q27" s="233"/>
      <c r="R27" s="292"/>
      <c r="S27" s="162"/>
      <c r="T27" s="162"/>
      <c r="U27" s="162"/>
      <c r="V27" s="162"/>
      <c r="W27" s="166"/>
    </row>
    <row r="28" spans="1:23" s="111" customFormat="1" ht="18.75" customHeight="1">
      <c r="A28" s="157"/>
      <c r="B28" s="157"/>
      <c r="C28" s="161"/>
      <c r="D28" s="161"/>
      <c r="E28" s="161"/>
      <c r="F28" s="291"/>
      <c r="G28" s="291"/>
      <c r="H28" s="296"/>
      <c r="I28" s="296"/>
      <c r="J28" s="161"/>
      <c r="K28" s="162"/>
      <c r="L28" s="162"/>
      <c r="M28" s="162"/>
      <c r="N28" s="162"/>
      <c r="O28" s="162"/>
      <c r="P28" s="166"/>
      <c r="Q28" s="233"/>
      <c r="R28" s="292"/>
      <c r="S28" s="162"/>
      <c r="T28" s="162"/>
      <c r="U28" s="162"/>
      <c r="V28" s="162"/>
      <c r="W28" s="166"/>
    </row>
    <row r="29" spans="1:23" s="111" customFormat="1" ht="18.75" customHeight="1">
      <c r="A29" s="157"/>
      <c r="B29" s="157"/>
      <c r="C29" s="161"/>
      <c r="D29" s="161"/>
      <c r="E29" s="161"/>
      <c r="F29" s="291"/>
      <c r="G29" s="291"/>
      <c r="H29" s="296"/>
      <c r="I29" s="296"/>
      <c r="J29" s="161"/>
      <c r="K29" s="162"/>
      <c r="L29" s="162"/>
      <c r="M29" s="162"/>
      <c r="N29" s="162"/>
      <c r="O29" s="162"/>
      <c r="P29" s="166"/>
      <c r="Q29" s="233"/>
      <c r="R29" s="292"/>
      <c r="S29" s="162"/>
      <c r="T29" s="162"/>
      <c r="U29" s="162"/>
      <c r="V29" s="162"/>
      <c r="W29" s="166"/>
    </row>
    <row r="30" spans="1:23" s="111" customFormat="1" ht="18.75" customHeight="1">
      <c r="A30" s="157"/>
      <c r="B30" s="157"/>
      <c r="C30" s="161"/>
      <c r="D30" s="161"/>
      <c r="E30" s="161"/>
      <c r="F30" s="291"/>
      <c r="G30" s="291"/>
      <c r="H30" s="296"/>
      <c r="I30" s="296"/>
      <c r="J30" s="161"/>
      <c r="K30" s="162"/>
      <c r="L30" s="162"/>
      <c r="M30" s="162"/>
      <c r="N30" s="162"/>
      <c r="O30" s="162"/>
      <c r="P30" s="166"/>
      <c r="Q30" s="233"/>
      <c r="R30" s="292"/>
      <c r="S30" s="162"/>
      <c r="T30" s="162"/>
      <c r="U30" s="162"/>
      <c r="V30" s="162"/>
      <c r="W30" s="166"/>
    </row>
    <row r="31" spans="1:23" s="111" customFormat="1" ht="18.75" customHeight="1">
      <c r="A31" s="157"/>
      <c r="B31" s="157"/>
      <c r="C31" s="161"/>
      <c r="D31" s="161"/>
      <c r="E31" s="161"/>
      <c r="F31" s="291"/>
      <c r="G31" s="291"/>
      <c r="H31" s="296"/>
      <c r="I31" s="296"/>
      <c r="J31" s="161"/>
      <c r="K31" s="162"/>
      <c r="L31" s="162"/>
      <c r="M31" s="162"/>
      <c r="N31" s="162"/>
      <c r="O31" s="162"/>
      <c r="P31" s="166"/>
      <c r="Q31" s="233"/>
      <c r="R31" s="292"/>
      <c r="S31" s="162"/>
      <c r="T31" s="162"/>
      <c r="U31" s="162"/>
      <c r="V31" s="162"/>
      <c r="W31" s="166"/>
    </row>
    <row r="32" spans="1:23" s="111" customFormat="1" ht="18.75" customHeight="1">
      <c r="A32" s="157"/>
      <c r="B32" s="157"/>
      <c r="C32" s="161"/>
      <c r="D32" s="161"/>
      <c r="E32" s="161"/>
      <c r="F32" s="291"/>
      <c r="G32" s="291"/>
      <c r="H32" s="296"/>
      <c r="I32" s="296"/>
      <c r="J32" s="161"/>
      <c r="K32" s="162"/>
      <c r="L32" s="162"/>
      <c r="M32" s="162"/>
      <c r="N32" s="162"/>
      <c r="O32" s="162"/>
      <c r="P32" s="166"/>
      <c r="Q32" s="233"/>
      <c r="R32" s="292"/>
      <c r="S32" s="162"/>
      <c r="T32" s="162"/>
      <c r="U32" s="162"/>
      <c r="V32" s="162"/>
      <c r="W32" s="166"/>
    </row>
    <row r="33" spans="1:23" s="111" customFormat="1" ht="18.75" customHeight="1">
      <c r="A33" s="157"/>
      <c r="B33" s="157"/>
      <c r="C33" s="161"/>
      <c r="D33" s="161"/>
      <c r="E33" s="161"/>
      <c r="F33" s="291"/>
      <c r="G33" s="291"/>
      <c r="H33" s="296"/>
      <c r="I33" s="296"/>
      <c r="J33" s="161"/>
      <c r="K33" s="162"/>
      <c r="L33" s="162"/>
      <c r="M33" s="162"/>
      <c r="N33" s="162"/>
      <c r="O33" s="162"/>
      <c r="P33" s="166"/>
      <c r="Q33" s="233"/>
      <c r="R33" s="292"/>
      <c r="S33" s="162"/>
      <c r="T33" s="162"/>
      <c r="U33" s="162"/>
      <c r="V33" s="162"/>
      <c r="W33" s="166"/>
    </row>
    <row r="34" spans="1:23" s="111" customFormat="1" ht="18.75" customHeight="1">
      <c r="A34" s="157"/>
      <c r="B34" s="157"/>
      <c r="C34" s="161"/>
      <c r="D34" s="161"/>
      <c r="E34" s="161"/>
      <c r="F34" s="291"/>
      <c r="G34" s="291"/>
      <c r="H34" s="296"/>
      <c r="I34" s="296"/>
      <c r="J34" s="161"/>
      <c r="K34" s="162"/>
      <c r="L34" s="162"/>
      <c r="M34" s="162"/>
      <c r="N34" s="162"/>
      <c r="O34" s="162"/>
      <c r="P34" s="166"/>
      <c r="Q34" s="233"/>
      <c r="R34" s="292"/>
      <c r="S34" s="162"/>
      <c r="T34" s="162"/>
      <c r="U34" s="162"/>
      <c r="V34" s="162"/>
      <c r="W34" s="166"/>
    </row>
    <row r="35" spans="1:23" s="111" customFormat="1" ht="18.75" customHeight="1">
      <c r="A35" s="157"/>
      <c r="B35" s="157"/>
      <c r="C35" s="161"/>
      <c r="D35" s="161"/>
      <c r="E35" s="161"/>
      <c r="F35" s="291"/>
      <c r="G35" s="291"/>
      <c r="H35" s="296"/>
      <c r="I35" s="296"/>
      <c r="J35" s="161"/>
      <c r="K35" s="162"/>
      <c r="L35" s="162"/>
      <c r="M35" s="162"/>
      <c r="N35" s="162"/>
      <c r="O35" s="162"/>
      <c r="P35" s="166"/>
      <c r="Q35" s="233"/>
      <c r="R35" s="292"/>
      <c r="S35" s="162"/>
      <c r="T35" s="162"/>
      <c r="U35" s="162"/>
      <c r="V35" s="162"/>
      <c r="W35" s="166"/>
    </row>
    <row r="36" spans="1:23" s="111" customFormat="1" ht="18.75" customHeight="1">
      <c r="A36" s="157"/>
      <c r="B36" s="157"/>
      <c r="C36" s="161"/>
      <c r="D36" s="161"/>
      <c r="E36" s="161"/>
      <c r="F36" s="291"/>
      <c r="G36" s="291"/>
      <c r="H36" s="296"/>
      <c r="I36" s="296"/>
      <c r="J36" s="161"/>
      <c r="K36" s="162"/>
      <c r="L36" s="162"/>
      <c r="M36" s="162"/>
      <c r="N36" s="162"/>
      <c r="O36" s="162"/>
      <c r="P36" s="166"/>
      <c r="Q36" s="233"/>
      <c r="R36" s="292"/>
      <c r="S36" s="162"/>
      <c r="T36" s="162"/>
      <c r="U36" s="162"/>
      <c r="V36" s="162"/>
      <c r="W36" s="166"/>
    </row>
    <row r="37" spans="1:23" s="111" customFormat="1" ht="18.75" customHeight="1">
      <c r="A37" s="157"/>
      <c r="B37" s="157"/>
      <c r="C37" s="161"/>
      <c r="D37" s="161"/>
      <c r="E37" s="161"/>
      <c r="F37" s="291"/>
      <c r="G37" s="291"/>
      <c r="H37" s="296"/>
      <c r="I37" s="296"/>
      <c r="J37" s="161"/>
      <c r="K37" s="162"/>
      <c r="L37" s="162"/>
      <c r="M37" s="162"/>
      <c r="N37" s="162"/>
      <c r="O37" s="162"/>
      <c r="P37" s="166"/>
      <c r="Q37" s="233"/>
      <c r="R37" s="292"/>
      <c r="S37" s="162"/>
      <c r="T37" s="162"/>
      <c r="U37" s="162"/>
      <c r="V37" s="162"/>
      <c r="W37" s="166"/>
    </row>
    <row r="38" spans="1:23" s="111" customFormat="1" ht="18.75" customHeight="1">
      <c r="A38" s="157"/>
      <c r="B38" s="157"/>
      <c r="C38" s="161"/>
      <c r="D38" s="161"/>
      <c r="E38" s="161"/>
      <c r="F38" s="291"/>
      <c r="G38" s="291"/>
      <c r="H38" s="296"/>
      <c r="I38" s="296"/>
      <c r="J38" s="161"/>
      <c r="K38" s="162"/>
      <c r="L38" s="162"/>
      <c r="M38" s="162"/>
      <c r="N38" s="162"/>
      <c r="O38" s="162"/>
      <c r="P38" s="166"/>
      <c r="Q38" s="233"/>
      <c r="R38" s="292"/>
      <c r="S38" s="162"/>
      <c r="T38" s="162"/>
      <c r="U38" s="162"/>
      <c r="V38" s="162"/>
      <c r="W38" s="166"/>
    </row>
    <row r="39" spans="1:23" s="111" customFormat="1" ht="18.75" customHeight="1">
      <c r="A39" s="157"/>
      <c r="B39" s="157"/>
      <c r="C39" s="161"/>
      <c r="D39" s="161"/>
      <c r="E39" s="161"/>
      <c r="F39" s="291"/>
      <c r="G39" s="291"/>
      <c r="H39" s="296"/>
      <c r="I39" s="296"/>
      <c r="J39" s="161"/>
      <c r="K39" s="162"/>
      <c r="L39" s="162"/>
      <c r="M39" s="162"/>
      <c r="N39" s="162"/>
      <c r="O39" s="162"/>
      <c r="P39" s="166"/>
      <c r="Q39" s="233"/>
      <c r="R39" s="292"/>
      <c r="S39" s="162"/>
      <c r="T39" s="162"/>
      <c r="U39" s="162"/>
      <c r="V39" s="162"/>
      <c r="W39" s="166"/>
    </row>
    <row r="40" spans="1:23" s="111" customFormat="1" ht="18.75" customHeight="1">
      <c r="A40" s="157"/>
      <c r="B40" s="157"/>
      <c r="C40" s="161"/>
      <c r="D40" s="161"/>
      <c r="E40" s="161"/>
      <c r="F40" s="291"/>
      <c r="G40" s="291"/>
      <c r="H40" s="296"/>
      <c r="I40" s="296"/>
      <c r="J40" s="161"/>
      <c r="K40" s="162"/>
      <c r="L40" s="162"/>
      <c r="M40" s="162"/>
      <c r="N40" s="162"/>
      <c r="O40" s="162"/>
      <c r="P40" s="166"/>
      <c r="Q40" s="233"/>
      <c r="R40" s="292"/>
      <c r="S40" s="162"/>
      <c r="T40" s="162"/>
      <c r="U40" s="162"/>
      <c r="V40" s="162"/>
      <c r="W40" s="166"/>
    </row>
    <row r="41" spans="1:23" s="111" customFormat="1" ht="18.75" customHeight="1">
      <c r="A41" s="157"/>
      <c r="B41" s="157"/>
      <c r="C41" s="161"/>
      <c r="D41" s="161"/>
      <c r="E41" s="161"/>
      <c r="F41" s="291"/>
      <c r="G41" s="291"/>
      <c r="H41" s="296"/>
      <c r="I41" s="296"/>
      <c r="J41" s="161"/>
      <c r="K41" s="162"/>
      <c r="L41" s="162"/>
      <c r="M41" s="162"/>
      <c r="N41" s="162"/>
      <c r="O41" s="162"/>
      <c r="P41" s="166"/>
      <c r="Q41" s="233"/>
      <c r="R41" s="292"/>
      <c r="S41" s="162"/>
      <c r="T41" s="162"/>
      <c r="U41" s="162"/>
      <c r="V41" s="162"/>
      <c r="W41" s="166"/>
    </row>
    <row r="42" spans="1:23" s="111" customFormat="1" ht="18.75" customHeight="1">
      <c r="A42" s="157"/>
      <c r="B42" s="157"/>
      <c r="C42" s="161"/>
      <c r="D42" s="161"/>
      <c r="E42" s="161"/>
      <c r="F42" s="291"/>
      <c r="G42" s="291"/>
      <c r="H42" s="296"/>
      <c r="I42" s="296"/>
      <c r="J42" s="161"/>
      <c r="K42" s="162"/>
      <c r="L42" s="162"/>
      <c r="M42" s="162"/>
      <c r="N42" s="162"/>
      <c r="O42" s="162"/>
      <c r="P42" s="166"/>
      <c r="Q42" s="233"/>
      <c r="R42" s="292"/>
      <c r="S42" s="162"/>
      <c r="T42" s="162"/>
      <c r="U42" s="162"/>
      <c r="V42" s="162"/>
      <c r="W42" s="166"/>
    </row>
    <row r="43" spans="1:23" s="111" customFormat="1" ht="18.75" customHeight="1">
      <c r="A43" s="157"/>
      <c r="B43" s="157"/>
      <c r="C43" s="161"/>
      <c r="D43" s="161"/>
      <c r="E43" s="161"/>
      <c r="F43" s="291"/>
      <c r="G43" s="291"/>
      <c r="H43" s="296"/>
      <c r="I43" s="296"/>
      <c r="J43" s="161"/>
      <c r="K43" s="162"/>
      <c r="L43" s="162"/>
      <c r="M43" s="162"/>
      <c r="N43" s="162"/>
      <c r="O43" s="162"/>
      <c r="P43" s="166"/>
      <c r="Q43" s="233"/>
      <c r="R43" s="292"/>
      <c r="S43" s="162"/>
      <c r="T43" s="162"/>
      <c r="U43" s="162"/>
      <c r="V43" s="162"/>
      <c r="W43" s="166"/>
    </row>
    <row r="44" spans="1:23" s="111" customFormat="1" ht="18.75" customHeight="1">
      <c r="A44" s="157"/>
      <c r="B44" s="157"/>
      <c r="C44" s="161"/>
      <c r="D44" s="161"/>
      <c r="E44" s="161"/>
      <c r="F44" s="291"/>
      <c r="G44" s="291"/>
      <c r="H44" s="296"/>
      <c r="I44" s="296"/>
      <c r="J44" s="161"/>
      <c r="K44" s="162"/>
      <c r="L44" s="162"/>
      <c r="M44" s="162"/>
      <c r="N44" s="162"/>
      <c r="O44" s="162"/>
      <c r="P44" s="166"/>
      <c r="Q44" s="233"/>
      <c r="R44" s="292"/>
      <c r="S44" s="162"/>
      <c r="T44" s="162"/>
      <c r="U44" s="162"/>
      <c r="V44" s="162"/>
      <c r="W44" s="166"/>
    </row>
    <row r="45" spans="1:23" s="111" customFormat="1" ht="18.75" customHeight="1">
      <c r="A45" s="157"/>
      <c r="B45" s="157"/>
      <c r="C45" s="161"/>
      <c r="D45" s="161"/>
      <c r="E45" s="161"/>
      <c r="F45" s="291"/>
      <c r="G45" s="291"/>
      <c r="H45" s="296"/>
      <c r="I45" s="296"/>
      <c r="J45" s="161"/>
      <c r="K45" s="162"/>
      <c r="L45" s="162"/>
      <c r="M45" s="162"/>
      <c r="N45" s="162"/>
      <c r="O45" s="162"/>
      <c r="P45" s="166"/>
      <c r="Q45" s="233"/>
      <c r="R45" s="292"/>
      <c r="S45" s="162"/>
      <c r="T45" s="162"/>
      <c r="U45" s="162"/>
      <c r="V45" s="162"/>
      <c r="W45" s="166"/>
    </row>
    <row r="46" spans="1:23" s="111" customFormat="1" ht="18.75" customHeight="1">
      <c r="A46" s="157"/>
      <c r="B46" s="157"/>
      <c r="C46" s="161"/>
      <c r="D46" s="161"/>
      <c r="E46" s="161"/>
      <c r="F46" s="291"/>
      <c r="G46" s="291"/>
      <c r="H46" s="296"/>
      <c r="I46" s="296"/>
      <c r="J46" s="161"/>
      <c r="K46" s="162"/>
      <c r="L46" s="162"/>
      <c r="M46" s="162"/>
      <c r="N46" s="162"/>
      <c r="O46" s="162"/>
      <c r="P46" s="166"/>
      <c r="Q46" s="233"/>
      <c r="R46" s="292"/>
      <c r="S46" s="162"/>
      <c r="T46" s="162"/>
      <c r="U46" s="162"/>
      <c r="V46" s="162"/>
      <c r="W46" s="166"/>
    </row>
    <row r="47" spans="1:23" s="111" customFormat="1" ht="18.75" customHeight="1">
      <c r="A47" s="157"/>
      <c r="B47" s="157"/>
      <c r="C47" s="161"/>
      <c r="D47" s="161"/>
      <c r="E47" s="161"/>
      <c r="F47" s="291"/>
      <c r="G47" s="291"/>
      <c r="H47" s="296"/>
      <c r="I47" s="296"/>
      <c r="J47" s="161"/>
      <c r="K47" s="162"/>
      <c r="L47" s="162"/>
      <c r="M47" s="162"/>
      <c r="N47" s="162"/>
      <c r="O47" s="162"/>
      <c r="P47" s="166"/>
      <c r="Q47" s="233"/>
      <c r="R47" s="292"/>
      <c r="S47" s="162"/>
      <c r="T47" s="162"/>
      <c r="U47" s="162"/>
      <c r="V47" s="162"/>
      <c r="W47" s="166"/>
    </row>
    <row r="48" spans="1:23" s="111" customFormat="1" ht="18.75" customHeight="1">
      <c r="A48" s="157"/>
      <c r="B48" s="157"/>
      <c r="C48" s="161"/>
      <c r="D48" s="161"/>
      <c r="E48" s="161"/>
      <c r="F48" s="291"/>
      <c r="G48" s="291"/>
      <c r="H48" s="296"/>
      <c r="I48" s="296"/>
      <c r="J48" s="161"/>
      <c r="K48" s="162"/>
      <c r="L48" s="162"/>
      <c r="M48" s="162"/>
      <c r="N48" s="162"/>
      <c r="O48" s="162"/>
      <c r="P48" s="166"/>
      <c r="Q48" s="233"/>
      <c r="R48" s="292"/>
      <c r="S48" s="162"/>
      <c r="T48" s="162"/>
      <c r="U48" s="162"/>
      <c r="V48" s="162"/>
      <c r="W48" s="166"/>
    </row>
    <row r="49" spans="1:23" s="111" customFormat="1" ht="18.75" customHeight="1">
      <c r="A49" s="157"/>
      <c r="B49" s="157"/>
      <c r="C49" s="161"/>
      <c r="D49" s="161"/>
      <c r="E49" s="161"/>
      <c r="F49" s="291"/>
      <c r="G49" s="291"/>
      <c r="H49" s="296"/>
      <c r="I49" s="296"/>
      <c r="J49" s="161"/>
      <c r="K49" s="162"/>
      <c r="L49" s="162"/>
      <c r="M49" s="162"/>
      <c r="N49" s="162"/>
      <c r="O49" s="162"/>
      <c r="P49" s="166"/>
      <c r="Q49" s="233"/>
      <c r="R49" s="292"/>
      <c r="S49" s="162"/>
      <c r="T49" s="162"/>
      <c r="U49" s="162"/>
      <c r="V49" s="162"/>
      <c r="W49" s="166"/>
    </row>
    <row r="50" spans="1:23" s="111" customFormat="1" ht="18.75" customHeight="1">
      <c r="A50" s="157"/>
      <c r="B50" s="157"/>
      <c r="C50" s="161"/>
      <c r="D50" s="161"/>
      <c r="E50" s="161"/>
      <c r="F50" s="291"/>
      <c r="G50" s="291"/>
      <c r="H50" s="296"/>
      <c r="I50" s="296"/>
      <c r="J50" s="161"/>
      <c r="K50" s="162"/>
      <c r="L50" s="162"/>
      <c r="M50" s="162"/>
      <c r="N50" s="162"/>
      <c r="O50" s="162"/>
      <c r="P50" s="166"/>
      <c r="Q50" s="233"/>
      <c r="R50" s="292"/>
      <c r="S50" s="162"/>
      <c r="T50" s="162"/>
      <c r="U50" s="162"/>
      <c r="V50" s="162"/>
      <c r="W50" s="166"/>
    </row>
    <row r="51" spans="1:23" s="111" customFormat="1" ht="18.75" customHeight="1">
      <c r="A51" s="157"/>
      <c r="B51" s="157"/>
      <c r="C51" s="161"/>
      <c r="D51" s="161"/>
      <c r="E51" s="161"/>
      <c r="F51" s="291"/>
      <c r="G51" s="291"/>
      <c r="H51" s="296"/>
      <c r="I51" s="296"/>
      <c r="J51" s="161"/>
      <c r="K51" s="162"/>
      <c r="L51" s="162"/>
      <c r="M51" s="162"/>
      <c r="N51" s="162"/>
      <c r="O51" s="162"/>
      <c r="P51" s="166"/>
      <c r="Q51" s="233"/>
      <c r="R51" s="292"/>
      <c r="S51" s="162"/>
      <c r="T51" s="162"/>
      <c r="U51" s="162"/>
      <c r="V51" s="162"/>
      <c r="W51" s="166"/>
    </row>
    <row r="52" spans="1:23" s="111" customFormat="1" ht="18.75" customHeight="1">
      <c r="A52" s="157"/>
      <c r="B52" s="157"/>
      <c r="C52" s="161"/>
      <c r="D52" s="161"/>
      <c r="E52" s="161"/>
      <c r="F52" s="291"/>
      <c r="G52" s="291"/>
      <c r="H52" s="296"/>
      <c r="I52" s="296"/>
      <c r="J52" s="161"/>
      <c r="K52" s="162"/>
      <c r="L52" s="162"/>
      <c r="M52" s="162"/>
      <c r="N52" s="162"/>
      <c r="O52" s="162"/>
      <c r="P52" s="166"/>
      <c r="Q52" s="233"/>
      <c r="R52" s="292"/>
      <c r="S52" s="162"/>
      <c r="T52" s="162"/>
      <c r="U52" s="162"/>
      <c r="V52" s="162"/>
      <c r="W52" s="166"/>
    </row>
    <row r="53" spans="1:23" s="111" customFormat="1" ht="18.75" customHeight="1">
      <c r="A53" s="157"/>
      <c r="B53" s="157"/>
      <c r="C53" s="161"/>
      <c r="D53" s="161"/>
      <c r="E53" s="161"/>
      <c r="F53" s="291"/>
      <c r="G53" s="291"/>
      <c r="H53" s="296"/>
      <c r="I53" s="296"/>
      <c r="J53" s="161"/>
      <c r="K53" s="162"/>
      <c r="L53" s="162"/>
      <c r="M53" s="162"/>
      <c r="N53" s="162"/>
      <c r="O53" s="162"/>
      <c r="P53" s="166"/>
      <c r="Q53" s="233"/>
      <c r="R53" s="292"/>
      <c r="S53" s="162"/>
      <c r="T53" s="162"/>
      <c r="U53" s="162"/>
      <c r="V53" s="162"/>
      <c r="W53" s="166"/>
    </row>
    <row r="54" spans="1:23" s="111" customFormat="1" ht="18.75" customHeight="1">
      <c r="A54" s="157"/>
      <c r="B54" s="157"/>
      <c r="C54" s="161"/>
      <c r="D54" s="161"/>
      <c r="E54" s="161"/>
      <c r="F54" s="291"/>
      <c r="G54" s="291"/>
      <c r="H54" s="296"/>
      <c r="I54" s="296"/>
      <c r="J54" s="161"/>
      <c r="K54" s="162"/>
      <c r="L54" s="162"/>
      <c r="M54" s="162"/>
      <c r="N54" s="162"/>
      <c r="O54" s="162"/>
      <c r="P54" s="166"/>
      <c r="Q54" s="233"/>
      <c r="R54" s="292"/>
      <c r="S54" s="162"/>
      <c r="T54" s="162"/>
      <c r="U54" s="162"/>
      <c r="V54" s="162"/>
      <c r="W54" s="166"/>
    </row>
    <row r="55" spans="1:23" s="111" customFormat="1" ht="18.75" customHeight="1">
      <c r="A55" s="157"/>
      <c r="B55" s="157"/>
      <c r="C55" s="161"/>
      <c r="D55" s="161"/>
      <c r="E55" s="161"/>
      <c r="F55" s="291"/>
      <c r="G55" s="291"/>
      <c r="H55" s="296"/>
      <c r="I55" s="296"/>
      <c r="J55" s="161"/>
      <c r="K55" s="162"/>
      <c r="L55" s="162"/>
      <c r="M55" s="162"/>
      <c r="N55" s="162"/>
      <c r="O55" s="162"/>
      <c r="P55" s="166"/>
      <c r="Q55" s="233"/>
      <c r="R55" s="292"/>
      <c r="S55" s="162"/>
      <c r="T55" s="162"/>
      <c r="U55" s="162"/>
      <c r="V55" s="162"/>
      <c r="W55" s="166"/>
    </row>
    <row r="56" spans="1:23" s="111" customFormat="1" ht="18.75" customHeight="1">
      <c r="A56" s="157"/>
      <c r="B56" s="157"/>
      <c r="C56" s="161"/>
      <c r="D56" s="161"/>
      <c r="E56" s="161"/>
      <c r="F56" s="291"/>
      <c r="G56" s="291"/>
      <c r="H56" s="296"/>
      <c r="I56" s="296"/>
      <c r="J56" s="161"/>
      <c r="K56" s="162"/>
      <c r="L56" s="162"/>
      <c r="M56" s="162"/>
      <c r="N56" s="162"/>
      <c r="O56" s="162"/>
      <c r="P56" s="166"/>
      <c r="Q56" s="233"/>
      <c r="R56" s="292"/>
      <c r="S56" s="162"/>
      <c r="T56" s="162"/>
      <c r="U56" s="162"/>
      <c r="V56" s="162"/>
      <c r="W56" s="166"/>
    </row>
    <row r="57" spans="1:23" s="111" customFormat="1" ht="18.75" customHeight="1">
      <c r="A57" s="157"/>
      <c r="B57" s="157"/>
      <c r="C57" s="161"/>
      <c r="D57" s="161"/>
      <c r="E57" s="161"/>
      <c r="F57" s="291"/>
      <c r="G57" s="291"/>
      <c r="H57" s="296"/>
      <c r="I57" s="296"/>
      <c r="J57" s="161"/>
      <c r="K57" s="162"/>
      <c r="L57" s="162"/>
      <c r="M57" s="162"/>
      <c r="N57" s="162"/>
      <c r="O57" s="162"/>
      <c r="P57" s="166"/>
      <c r="Q57" s="233"/>
      <c r="R57" s="292"/>
      <c r="S57" s="162"/>
      <c r="T57" s="162"/>
      <c r="U57" s="162"/>
      <c r="V57" s="162"/>
      <c r="W57" s="166"/>
    </row>
    <row r="58" spans="1:23" s="111" customFormat="1" ht="18.75" customHeight="1">
      <c r="A58" s="157"/>
      <c r="B58" s="157"/>
      <c r="C58" s="161"/>
      <c r="D58" s="161"/>
      <c r="E58" s="161"/>
      <c r="F58" s="291"/>
      <c r="G58" s="291"/>
      <c r="H58" s="296"/>
      <c r="I58" s="296"/>
      <c r="J58" s="161"/>
      <c r="K58" s="162"/>
      <c r="L58" s="162"/>
      <c r="M58" s="162"/>
      <c r="N58" s="162"/>
      <c r="O58" s="162"/>
      <c r="P58" s="166"/>
      <c r="Q58" s="233"/>
      <c r="R58" s="292"/>
      <c r="S58" s="162"/>
      <c r="T58" s="162"/>
      <c r="U58" s="162"/>
      <c r="V58" s="162"/>
      <c r="W58" s="166"/>
    </row>
    <row r="59" spans="1:23" s="111" customFormat="1" ht="18.75" customHeight="1">
      <c r="A59" s="157"/>
      <c r="B59" s="157"/>
      <c r="C59" s="161"/>
      <c r="D59" s="161"/>
      <c r="E59" s="161"/>
      <c r="F59" s="291"/>
      <c r="G59" s="291"/>
      <c r="H59" s="296"/>
      <c r="I59" s="296"/>
      <c r="J59" s="161"/>
      <c r="K59" s="162"/>
      <c r="L59" s="162"/>
      <c r="M59" s="162"/>
      <c r="N59" s="162"/>
      <c r="O59" s="162"/>
      <c r="P59" s="166"/>
      <c r="Q59" s="233"/>
      <c r="R59" s="292"/>
      <c r="S59" s="162"/>
      <c r="T59" s="162"/>
      <c r="U59" s="162"/>
      <c r="V59" s="162"/>
      <c r="W59" s="166"/>
    </row>
    <row r="60" spans="1:23" s="111" customFormat="1" ht="18.75" customHeight="1">
      <c r="A60" s="157"/>
      <c r="B60" s="157"/>
      <c r="C60" s="161"/>
      <c r="D60" s="161"/>
      <c r="E60" s="161"/>
      <c r="F60" s="291"/>
      <c r="G60" s="291"/>
      <c r="H60" s="296"/>
      <c r="I60" s="296"/>
      <c r="J60" s="161"/>
      <c r="K60" s="162"/>
      <c r="L60" s="162"/>
      <c r="M60" s="162"/>
      <c r="N60" s="162"/>
      <c r="O60" s="162"/>
      <c r="P60" s="166"/>
      <c r="Q60" s="233"/>
      <c r="R60" s="292"/>
      <c r="S60" s="162"/>
      <c r="T60" s="162"/>
      <c r="U60" s="162"/>
      <c r="V60" s="162"/>
      <c r="W60" s="166"/>
    </row>
    <row r="61" spans="1:23" s="111" customFormat="1" ht="18.75" customHeight="1">
      <c r="A61" s="157"/>
      <c r="B61" s="157"/>
      <c r="C61" s="161"/>
      <c r="D61" s="161"/>
      <c r="E61" s="161"/>
      <c r="F61" s="291"/>
      <c r="G61" s="291"/>
      <c r="H61" s="296"/>
      <c r="I61" s="296"/>
      <c r="J61" s="161"/>
      <c r="K61" s="162"/>
      <c r="L61" s="162"/>
      <c r="M61" s="162"/>
      <c r="N61" s="162"/>
      <c r="O61" s="162"/>
      <c r="P61" s="166"/>
      <c r="Q61" s="233"/>
      <c r="R61" s="292"/>
      <c r="S61" s="162"/>
      <c r="T61" s="162"/>
      <c r="U61" s="162"/>
      <c r="V61" s="162"/>
      <c r="W61" s="166"/>
    </row>
    <row r="62" spans="1:23" s="111" customFormat="1" ht="18.75" customHeight="1">
      <c r="A62" s="157"/>
      <c r="B62" s="157"/>
      <c r="C62" s="161"/>
      <c r="D62" s="161"/>
      <c r="E62" s="161"/>
      <c r="F62" s="291"/>
      <c r="G62" s="291"/>
      <c r="H62" s="296"/>
      <c r="I62" s="296"/>
      <c r="J62" s="161"/>
      <c r="K62" s="162"/>
      <c r="L62" s="162"/>
      <c r="M62" s="162"/>
      <c r="N62" s="162"/>
      <c r="O62" s="162"/>
      <c r="P62" s="166"/>
      <c r="Q62" s="233"/>
      <c r="R62" s="292"/>
      <c r="S62" s="162"/>
      <c r="T62" s="162"/>
      <c r="U62" s="162"/>
      <c r="V62" s="162"/>
      <c r="W62" s="166"/>
    </row>
    <row r="63" spans="1:23" s="111" customFormat="1" ht="18.75" customHeight="1">
      <c r="A63" s="157"/>
      <c r="B63" s="157"/>
      <c r="C63" s="161"/>
      <c r="D63" s="161"/>
      <c r="E63" s="161"/>
      <c r="F63" s="291"/>
      <c r="G63" s="291"/>
      <c r="H63" s="296"/>
      <c r="I63" s="296"/>
      <c r="J63" s="161"/>
      <c r="K63" s="162"/>
      <c r="L63" s="162"/>
      <c r="M63" s="162"/>
      <c r="N63" s="162"/>
      <c r="O63" s="162"/>
      <c r="P63" s="166"/>
      <c r="Q63" s="233"/>
      <c r="R63" s="292"/>
      <c r="S63" s="162"/>
      <c r="T63" s="162"/>
      <c r="U63" s="162"/>
      <c r="V63" s="162"/>
      <c r="W63" s="166"/>
    </row>
    <row r="64" spans="1:23" s="111" customFormat="1" ht="18.75" customHeight="1">
      <c r="A64" s="157"/>
      <c r="B64" s="157"/>
      <c r="C64" s="161"/>
      <c r="D64" s="161"/>
      <c r="E64" s="161"/>
      <c r="F64" s="291"/>
      <c r="G64" s="291"/>
      <c r="H64" s="296"/>
      <c r="I64" s="296"/>
      <c r="J64" s="161"/>
      <c r="K64" s="162"/>
      <c r="L64" s="162"/>
      <c r="M64" s="162"/>
      <c r="N64" s="162"/>
      <c r="O64" s="162"/>
      <c r="P64" s="166"/>
      <c r="Q64" s="233"/>
      <c r="R64" s="292"/>
      <c r="S64" s="162"/>
      <c r="T64" s="162"/>
      <c r="U64" s="162"/>
      <c r="V64" s="162"/>
      <c r="W64" s="166"/>
    </row>
    <row r="65" spans="1:23" s="111" customFormat="1" ht="18.75" customHeight="1">
      <c r="A65" s="157"/>
      <c r="B65" s="157"/>
      <c r="C65" s="161"/>
      <c r="D65" s="161"/>
      <c r="E65" s="161"/>
      <c r="F65" s="291"/>
      <c r="G65" s="291"/>
      <c r="H65" s="296"/>
      <c r="I65" s="296"/>
      <c r="J65" s="161"/>
      <c r="K65" s="162"/>
      <c r="L65" s="162"/>
      <c r="M65" s="162"/>
      <c r="N65" s="162"/>
      <c r="O65" s="162"/>
      <c r="P65" s="166"/>
      <c r="Q65" s="233"/>
      <c r="R65" s="292"/>
      <c r="S65" s="162"/>
      <c r="T65" s="162"/>
      <c r="U65" s="162"/>
      <c r="V65" s="162"/>
      <c r="W65" s="166"/>
    </row>
    <row r="66" spans="1:23" s="111" customFormat="1" ht="18.75" customHeight="1">
      <c r="A66" s="157"/>
      <c r="B66" s="157"/>
      <c r="C66" s="161"/>
      <c r="D66" s="161"/>
      <c r="E66" s="161"/>
      <c r="F66" s="291"/>
      <c r="G66" s="291"/>
      <c r="H66" s="296"/>
      <c r="I66" s="296"/>
      <c r="J66" s="161"/>
      <c r="K66" s="162"/>
      <c r="L66" s="162"/>
      <c r="M66" s="162"/>
      <c r="N66" s="162"/>
      <c r="O66" s="162"/>
      <c r="P66" s="166"/>
      <c r="Q66" s="233"/>
      <c r="R66" s="292"/>
      <c r="S66" s="162"/>
      <c r="T66" s="162"/>
      <c r="U66" s="162"/>
      <c r="V66" s="162"/>
      <c r="W66" s="166"/>
    </row>
    <row r="67" spans="1:23" s="111" customFormat="1" ht="18.75" customHeight="1">
      <c r="A67" s="157"/>
      <c r="B67" s="157"/>
      <c r="C67" s="161"/>
      <c r="D67" s="161"/>
      <c r="E67" s="161"/>
      <c r="F67" s="291"/>
      <c r="G67" s="291"/>
      <c r="H67" s="296"/>
      <c r="I67" s="296"/>
      <c r="J67" s="161"/>
      <c r="K67" s="162"/>
      <c r="L67" s="162"/>
      <c r="M67" s="162"/>
      <c r="N67" s="162"/>
      <c r="O67" s="162"/>
      <c r="P67" s="166"/>
      <c r="Q67" s="233"/>
      <c r="R67" s="292"/>
      <c r="S67" s="162"/>
      <c r="T67" s="162"/>
      <c r="U67" s="162"/>
      <c r="V67" s="162"/>
      <c r="W67" s="166"/>
    </row>
    <row r="68" spans="1:23" s="111" customFormat="1" ht="18.75" customHeight="1">
      <c r="A68" s="157"/>
      <c r="B68" s="157"/>
      <c r="C68" s="161"/>
      <c r="D68" s="161"/>
      <c r="E68" s="161"/>
      <c r="F68" s="291"/>
      <c r="G68" s="291"/>
      <c r="H68" s="296"/>
      <c r="I68" s="296"/>
      <c r="J68" s="161"/>
      <c r="K68" s="162"/>
      <c r="L68" s="162"/>
      <c r="M68" s="162"/>
      <c r="N68" s="162"/>
      <c r="O68" s="162"/>
      <c r="P68" s="166"/>
      <c r="Q68" s="233"/>
      <c r="R68" s="292"/>
      <c r="S68" s="162"/>
      <c r="T68" s="162"/>
      <c r="U68" s="162"/>
      <c r="V68" s="162"/>
      <c r="W68" s="166"/>
    </row>
    <row r="69" spans="1:23" s="111" customFormat="1" ht="18.75" customHeight="1">
      <c r="A69" s="157"/>
      <c r="B69" s="157"/>
      <c r="C69" s="161"/>
      <c r="D69" s="161"/>
      <c r="E69" s="161"/>
      <c r="F69" s="291"/>
      <c r="G69" s="291"/>
      <c r="H69" s="296"/>
      <c r="I69" s="296"/>
      <c r="J69" s="161"/>
      <c r="K69" s="162"/>
      <c r="L69" s="162"/>
      <c r="M69" s="162"/>
      <c r="N69" s="162"/>
      <c r="O69" s="162"/>
      <c r="P69" s="166"/>
      <c r="Q69" s="233"/>
      <c r="R69" s="292"/>
      <c r="S69" s="162"/>
      <c r="T69" s="162"/>
      <c r="U69" s="162"/>
      <c r="V69" s="162"/>
      <c r="W69" s="166"/>
    </row>
    <row r="70" spans="1:23" s="111" customFormat="1" ht="18.75" customHeight="1">
      <c r="A70" s="157"/>
      <c r="B70" s="157"/>
      <c r="C70" s="161"/>
      <c r="D70" s="161"/>
      <c r="E70" s="161"/>
      <c r="F70" s="291"/>
      <c r="G70" s="291"/>
      <c r="H70" s="296"/>
      <c r="I70" s="296"/>
      <c r="J70" s="161"/>
      <c r="K70" s="162"/>
      <c r="L70" s="162"/>
      <c r="M70" s="162"/>
      <c r="N70" s="162"/>
      <c r="O70" s="162"/>
      <c r="P70" s="166"/>
      <c r="Q70" s="233"/>
      <c r="R70" s="292"/>
      <c r="S70" s="162"/>
      <c r="T70" s="162"/>
      <c r="U70" s="162"/>
      <c r="V70" s="162"/>
      <c r="W70" s="166"/>
    </row>
    <row r="71" spans="1:23" s="111" customFormat="1" ht="18.75" customHeight="1">
      <c r="A71" s="157"/>
      <c r="B71" s="157"/>
      <c r="C71" s="161"/>
      <c r="D71" s="161"/>
      <c r="E71" s="161"/>
      <c r="F71" s="291"/>
      <c r="G71" s="291"/>
      <c r="H71" s="296"/>
      <c r="I71" s="296"/>
      <c r="J71" s="161"/>
      <c r="K71" s="162"/>
      <c r="L71" s="162"/>
      <c r="M71" s="162"/>
      <c r="N71" s="162"/>
      <c r="O71" s="162"/>
      <c r="P71" s="166"/>
      <c r="Q71" s="233"/>
      <c r="R71" s="292"/>
      <c r="S71" s="162"/>
      <c r="T71" s="162"/>
      <c r="U71" s="162"/>
      <c r="V71" s="162"/>
      <c r="W71" s="166"/>
    </row>
    <row r="72" spans="1:23" s="111" customFormat="1" ht="18.75" customHeight="1">
      <c r="A72" s="157"/>
      <c r="B72" s="157"/>
      <c r="C72" s="161"/>
      <c r="D72" s="161"/>
      <c r="E72" s="161"/>
      <c r="F72" s="291"/>
      <c r="G72" s="291"/>
      <c r="H72" s="296"/>
      <c r="I72" s="296"/>
      <c r="J72" s="161"/>
      <c r="K72" s="162"/>
      <c r="L72" s="162"/>
      <c r="M72" s="162"/>
      <c r="N72" s="162"/>
      <c r="O72" s="162"/>
      <c r="P72" s="166"/>
      <c r="Q72" s="233"/>
      <c r="R72" s="292"/>
      <c r="S72" s="162"/>
      <c r="T72" s="162"/>
      <c r="U72" s="162"/>
      <c r="V72" s="162"/>
      <c r="W72" s="166"/>
    </row>
    <row r="73" spans="1:23" s="111" customFormat="1" ht="18.75" customHeight="1">
      <c r="A73" s="157"/>
      <c r="B73" s="157"/>
      <c r="C73" s="161"/>
      <c r="D73" s="161"/>
      <c r="E73" s="161"/>
      <c r="F73" s="291"/>
      <c r="G73" s="291"/>
      <c r="H73" s="296"/>
      <c r="I73" s="296"/>
      <c r="J73" s="161"/>
      <c r="K73" s="162"/>
      <c r="L73" s="162"/>
      <c r="M73" s="162"/>
      <c r="N73" s="162"/>
      <c r="O73" s="162"/>
      <c r="P73" s="166"/>
      <c r="Q73" s="233"/>
      <c r="R73" s="292"/>
      <c r="S73" s="162"/>
      <c r="T73" s="162"/>
      <c r="U73" s="162"/>
      <c r="V73" s="162"/>
      <c r="W73" s="166"/>
    </row>
    <row r="74" spans="1:23" s="111" customFormat="1" ht="18.75" customHeight="1">
      <c r="A74" s="157"/>
      <c r="B74" s="157"/>
      <c r="C74" s="161"/>
      <c r="D74" s="161"/>
      <c r="E74" s="161"/>
      <c r="F74" s="291"/>
      <c r="G74" s="291"/>
      <c r="H74" s="296"/>
      <c r="I74" s="296"/>
      <c r="J74" s="161"/>
      <c r="K74" s="162"/>
      <c r="L74" s="162"/>
      <c r="M74" s="162"/>
      <c r="N74" s="162"/>
      <c r="O74" s="162"/>
      <c r="P74" s="166"/>
      <c r="Q74" s="233"/>
      <c r="R74" s="292"/>
      <c r="S74" s="162"/>
      <c r="T74" s="162"/>
      <c r="U74" s="162"/>
      <c r="V74" s="162"/>
      <c r="W74" s="166"/>
    </row>
    <row r="75" spans="1:23" s="111" customFormat="1" ht="18.75" customHeight="1">
      <c r="A75" s="157"/>
      <c r="B75" s="157"/>
      <c r="C75" s="161"/>
      <c r="D75" s="161"/>
      <c r="E75" s="161"/>
      <c r="F75" s="291"/>
      <c r="G75" s="291"/>
      <c r="H75" s="296"/>
      <c r="I75" s="296"/>
      <c r="J75" s="161"/>
      <c r="K75" s="162"/>
      <c r="L75" s="162"/>
      <c r="M75" s="162"/>
      <c r="N75" s="162"/>
      <c r="O75" s="162"/>
      <c r="P75" s="166"/>
      <c r="Q75" s="233"/>
      <c r="R75" s="292"/>
      <c r="S75" s="162"/>
      <c r="T75" s="162"/>
      <c r="U75" s="162"/>
      <c r="V75" s="162"/>
      <c r="W75" s="166"/>
    </row>
    <row r="76" spans="1:23" s="111" customFormat="1" ht="18.75" customHeight="1">
      <c r="A76" s="157"/>
      <c r="B76" s="157"/>
      <c r="C76" s="161"/>
      <c r="D76" s="161"/>
      <c r="E76" s="161"/>
      <c r="F76" s="291"/>
      <c r="G76" s="291"/>
      <c r="H76" s="296"/>
      <c r="I76" s="296"/>
      <c r="J76" s="161"/>
      <c r="K76" s="162"/>
      <c r="L76" s="162"/>
      <c r="M76" s="162"/>
      <c r="N76" s="162"/>
      <c r="O76" s="162"/>
      <c r="P76" s="166"/>
      <c r="Q76" s="233"/>
      <c r="R76" s="292"/>
      <c r="S76" s="162"/>
      <c r="T76" s="162"/>
      <c r="U76" s="162"/>
      <c r="V76" s="162"/>
      <c r="W76" s="166"/>
    </row>
    <row r="77" spans="1:23" s="111" customFormat="1" ht="18.75" customHeight="1">
      <c r="A77" s="157"/>
      <c r="B77" s="157"/>
      <c r="C77" s="161"/>
      <c r="D77" s="161"/>
      <c r="E77" s="161"/>
      <c r="F77" s="291"/>
      <c r="G77" s="291"/>
      <c r="H77" s="296"/>
      <c r="I77" s="296"/>
      <c r="J77" s="161"/>
      <c r="K77" s="162"/>
      <c r="L77" s="162"/>
      <c r="M77" s="162"/>
      <c r="N77" s="162"/>
      <c r="O77" s="162"/>
      <c r="P77" s="166"/>
      <c r="Q77" s="233"/>
      <c r="R77" s="292"/>
      <c r="S77" s="162"/>
      <c r="T77" s="162"/>
      <c r="U77" s="162"/>
      <c r="V77" s="162"/>
      <c r="W77" s="166"/>
    </row>
    <row r="78" spans="3:25" s="102" customFormat="1" ht="18.75" customHeight="1">
      <c r="C78" s="234"/>
      <c r="D78" s="234"/>
      <c r="E78" s="234"/>
      <c r="F78" s="234"/>
      <c r="Y78" s="169"/>
    </row>
    <row r="79" ht="18.75" customHeight="1"/>
    <row r="80" ht="18.75" customHeight="1"/>
  </sheetData>
  <sheetProtection password="C5A1" sheet="1" insertRows="0"/>
  <mergeCells count="439">
    <mergeCell ref="A1:J1"/>
    <mergeCell ref="K1:N1"/>
    <mergeCell ref="P1:W1"/>
    <mergeCell ref="A2:J2"/>
    <mergeCell ref="K2:L2"/>
    <mergeCell ref="M2:R2"/>
    <mergeCell ref="S2:T2"/>
    <mergeCell ref="U2:W2"/>
    <mergeCell ref="Y2:AJ2"/>
    <mergeCell ref="AK2:AL2"/>
    <mergeCell ref="AM2:AN2"/>
    <mergeCell ref="AO2:AV2"/>
    <mergeCell ref="A4:O4"/>
    <mergeCell ref="P4:W4"/>
    <mergeCell ref="A5:C5"/>
    <mergeCell ref="D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4"/>
    <mergeCell ref="C12:C14"/>
    <mergeCell ref="D12:E14"/>
    <mergeCell ref="F12:G14"/>
    <mergeCell ref="H12:I14"/>
    <mergeCell ref="J12:O12"/>
    <mergeCell ref="P12:P14"/>
    <mergeCell ref="Q12:Q14"/>
    <mergeCell ref="R12:R14"/>
    <mergeCell ref="S12:W12"/>
    <mergeCell ref="J13:O13"/>
    <mergeCell ref="S13:S14"/>
    <mergeCell ref="T13:T14"/>
    <mergeCell ref="U13:U14"/>
    <mergeCell ref="V13:V14"/>
    <mergeCell ref="W13:W14"/>
    <mergeCell ref="L14:M14"/>
    <mergeCell ref="N14:O14"/>
    <mergeCell ref="A15:B15"/>
    <mergeCell ref="D15:E15"/>
    <mergeCell ref="F15:G15"/>
    <mergeCell ref="H15:I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 ref="A37:B37"/>
    <mergeCell ref="D37:E37"/>
    <mergeCell ref="F37:G37"/>
    <mergeCell ref="H37:I37"/>
    <mergeCell ref="L37:M37"/>
    <mergeCell ref="N37:O37"/>
    <mergeCell ref="A38:B38"/>
    <mergeCell ref="D38:E38"/>
    <mergeCell ref="F38:G38"/>
    <mergeCell ref="H38:I38"/>
    <mergeCell ref="L38:M38"/>
    <mergeCell ref="N38:O38"/>
    <mergeCell ref="A39:B39"/>
    <mergeCell ref="D39:E39"/>
    <mergeCell ref="F39:G39"/>
    <mergeCell ref="H39:I39"/>
    <mergeCell ref="L39:M39"/>
    <mergeCell ref="N39:O39"/>
    <mergeCell ref="A40:B40"/>
    <mergeCell ref="D40:E40"/>
    <mergeCell ref="F40:G40"/>
    <mergeCell ref="H40:I40"/>
    <mergeCell ref="L40:M40"/>
    <mergeCell ref="N40:O40"/>
    <mergeCell ref="A41:B41"/>
    <mergeCell ref="D41:E41"/>
    <mergeCell ref="F41:G41"/>
    <mergeCell ref="H41:I41"/>
    <mergeCell ref="L41:M41"/>
    <mergeCell ref="N41:O41"/>
    <mergeCell ref="A42:B42"/>
    <mergeCell ref="D42:E42"/>
    <mergeCell ref="F42:G42"/>
    <mergeCell ref="H42:I42"/>
    <mergeCell ref="L42:M42"/>
    <mergeCell ref="N42:O42"/>
    <mergeCell ref="A43:B43"/>
    <mergeCell ref="D43:E43"/>
    <mergeCell ref="F43:G43"/>
    <mergeCell ref="H43:I43"/>
    <mergeCell ref="L43:M43"/>
    <mergeCell ref="N43:O43"/>
    <mergeCell ref="A44:B44"/>
    <mergeCell ref="D44:E44"/>
    <mergeCell ref="F44:G44"/>
    <mergeCell ref="H44:I44"/>
    <mergeCell ref="L44:M44"/>
    <mergeCell ref="N44:O44"/>
    <mergeCell ref="A45:B45"/>
    <mergeCell ref="D45:E45"/>
    <mergeCell ref="F45:G45"/>
    <mergeCell ref="H45:I45"/>
    <mergeCell ref="L45:M45"/>
    <mergeCell ref="N45:O45"/>
    <mergeCell ref="A46:B46"/>
    <mergeCell ref="D46:E46"/>
    <mergeCell ref="F46:G46"/>
    <mergeCell ref="H46:I46"/>
    <mergeCell ref="L46:M46"/>
    <mergeCell ref="N46:O46"/>
    <mergeCell ref="A47:B47"/>
    <mergeCell ref="D47:E47"/>
    <mergeCell ref="F47:G47"/>
    <mergeCell ref="H47:I47"/>
    <mergeCell ref="L47:M47"/>
    <mergeCell ref="N47:O47"/>
    <mergeCell ref="A48:B48"/>
    <mergeCell ref="D48:E48"/>
    <mergeCell ref="F48:G48"/>
    <mergeCell ref="H48:I48"/>
    <mergeCell ref="L48:M48"/>
    <mergeCell ref="N48:O48"/>
    <mergeCell ref="A49:B49"/>
    <mergeCell ref="D49:E49"/>
    <mergeCell ref="F49:G49"/>
    <mergeCell ref="H49:I49"/>
    <mergeCell ref="L49:M49"/>
    <mergeCell ref="N49:O49"/>
    <mergeCell ref="A50:B50"/>
    <mergeCell ref="D50:E50"/>
    <mergeCell ref="F50:G50"/>
    <mergeCell ref="H50:I50"/>
    <mergeCell ref="L50:M50"/>
    <mergeCell ref="N50:O50"/>
    <mergeCell ref="A51:B51"/>
    <mergeCell ref="D51:E51"/>
    <mergeCell ref="F51:G51"/>
    <mergeCell ref="H51:I51"/>
    <mergeCell ref="L51:M51"/>
    <mergeCell ref="N51:O51"/>
    <mergeCell ref="A52:B52"/>
    <mergeCell ref="D52:E52"/>
    <mergeCell ref="F52:G52"/>
    <mergeCell ref="H52:I52"/>
    <mergeCell ref="L52:M52"/>
    <mergeCell ref="N52:O52"/>
    <mergeCell ref="A53:B53"/>
    <mergeCell ref="D53:E53"/>
    <mergeCell ref="F53:G53"/>
    <mergeCell ref="H53:I53"/>
    <mergeCell ref="L53:M53"/>
    <mergeCell ref="N53:O53"/>
    <mergeCell ref="A54:B54"/>
    <mergeCell ref="D54:E54"/>
    <mergeCell ref="F54:G54"/>
    <mergeCell ref="H54:I54"/>
    <mergeCell ref="L54:M54"/>
    <mergeCell ref="N54:O54"/>
    <mergeCell ref="A55:B55"/>
    <mergeCell ref="D55:E55"/>
    <mergeCell ref="F55:G55"/>
    <mergeCell ref="H55:I55"/>
    <mergeCell ref="L55:M55"/>
    <mergeCell ref="N55:O55"/>
    <mergeCell ref="A56:B56"/>
    <mergeCell ref="D56:E56"/>
    <mergeCell ref="F56:G56"/>
    <mergeCell ref="H56:I56"/>
    <mergeCell ref="L56:M56"/>
    <mergeCell ref="N56:O56"/>
    <mergeCell ref="A57:B57"/>
    <mergeCell ref="D57:E57"/>
    <mergeCell ref="F57:G57"/>
    <mergeCell ref="H57:I57"/>
    <mergeCell ref="L57:M57"/>
    <mergeCell ref="N57:O57"/>
    <mergeCell ref="A58:B58"/>
    <mergeCell ref="D58:E58"/>
    <mergeCell ref="F58:G58"/>
    <mergeCell ref="H58:I58"/>
    <mergeCell ref="L58:M58"/>
    <mergeCell ref="N58:O58"/>
    <mergeCell ref="A59:B59"/>
    <mergeCell ref="D59:E59"/>
    <mergeCell ref="F59:G59"/>
    <mergeCell ref="H59:I59"/>
    <mergeCell ref="L59:M59"/>
    <mergeCell ref="N59:O59"/>
    <mergeCell ref="A60:B60"/>
    <mergeCell ref="D60:E60"/>
    <mergeCell ref="F60:G60"/>
    <mergeCell ref="H60:I60"/>
    <mergeCell ref="L60:M60"/>
    <mergeCell ref="N60:O60"/>
    <mergeCell ref="A61:B61"/>
    <mergeCell ref="D61:E61"/>
    <mergeCell ref="F61:G61"/>
    <mergeCell ref="H61:I61"/>
    <mergeCell ref="L61:M61"/>
    <mergeCell ref="N61:O61"/>
    <mergeCell ref="A62:B62"/>
    <mergeCell ref="D62:E62"/>
    <mergeCell ref="F62:G62"/>
    <mergeCell ref="H62:I62"/>
    <mergeCell ref="L62:M62"/>
    <mergeCell ref="N62:O62"/>
    <mergeCell ref="A63:B63"/>
    <mergeCell ref="D63:E63"/>
    <mergeCell ref="F63:G63"/>
    <mergeCell ref="H63:I63"/>
    <mergeCell ref="L63:M63"/>
    <mergeCell ref="N63:O63"/>
    <mergeCell ref="A64:B64"/>
    <mergeCell ref="D64:E64"/>
    <mergeCell ref="F64:G64"/>
    <mergeCell ref="H64:I64"/>
    <mergeCell ref="L64:M64"/>
    <mergeCell ref="N64:O64"/>
    <mergeCell ref="A65:B65"/>
    <mergeCell ref="D65:E65"/>
    <mergeCell ref="F65:G65"/>
    <mergeCell ref="H65:I65"/>
    <mergeCell ref="L65:M65"/>
    <mergeCell ref="N65:O65"/>
    <mergeCell ref="A66:B66"/>
    <mergeCell ref="D66:E66"/>
    <mergeCell ref="F66:G66"/>
    <mergeCell ref="H66:I66"/>
    <mergeCell ref="L66:M66"/>
    <mergeCell ref="N66:O66"/>
    <mergeCell ref="A67:B67"/>
    <mergeCell ref="D67:E67"/>
    <mergeCell ref="F67:G67"/>
    <mergeCell ref="H67:I67"/>
    <mergeCell ref="L67:M67"/>
    <mergeCell ref="N67:O67"/>
    <mergeCell ref="A68:B68"/>
    <mergeCell ref="D68:E68"/>
    <mergeCell ref="F68:G68"/>
    <mergeCell ref="H68:I68"/>
    <mergeCell ref="L68:M68"/>
    <mergeCell ref="N68:O68"/>
    <mergeCell ref="A69:B69"/>
    <mergeCell ref="D69:E69"/>
    <mergeCell ref="F69:G69"/>
    <mergeCell ref="H69:I69"/>
    <mergeCell ref="L69:M69"/>
    <mergeCell ref="N69:O69"/>
    <mergeCell ref="A70:B70"/>
    <mergeCell ref="D70:E70"/>
    <mergeCell ref="F70:G70"/>
    <mergeCell ref="H70:I70"/>
    <mergeCell ref="L70:M70"/>
    <mergeCell ref="N70:O70"/>
    <mergeCell ref="A71:B71"/>
    <mergeCell ref="D71:E71"/>
    <mergeCell ref="F71:G71"/>
    <mergeCell ref="H71:I71"/>
    <mergeCell ref="L71:M71"/>
    <mergeCell ref="N71:O71"/>
    <mergeCell ref="A72:B72"/>
    <mergeCell ref="D72:E72"/>
    <mergeCell ref="F72:G72"/>
    <mergeCell ref="H72:I72"/>
    <mergeCell ref="L72:M72"/>
    <mergeCell ref="N72:O72"/>
    <mergeCell ref="A73:B73"/>
    <mergeCell ref="D73:E73"/>
    <mergeCell ref="F73:G73"/>
    <mergeCell ref="H73:I73"/>
    <mergeCell ref="L73:M73"/>
    <mergeCell ref="N73:O73"/>
    <mergeCell ref="A74:B74"/>
    <mergeCell ref="D74:E74"/>
    <mergeCell ref="F74:G74"/>
    <mergeCell ref="H74:I74"/>
    <mergeCell ref="L74:M74"/>
    <mergeCell ref="N74:O74"/>
    <mergeCell ref="A75:B75"/>
    <mergeCell ref="D75:E75"/>
    <mergeCell ref="F75:G75"/>
    <mergeCell ref="H75:I75"/>
    <mergeCell ref="L75:M75"/>
    <mergeCell ref="N75:O75"/>
    <mergeCell ref="A76:B76"/>
    <mergeCell ref="D76:E76"/>
    <mergeCell ref="F76:G76"/>
    <mergeCell ref="H76:I76"/>
    <mergeCell ref="L76:M76"/>
    <mergeCell ref="N76:O76"/>
    <mergeCell ref="A77:B77"/>
    <mergeCell ref="D77:E77"/>
    <mergeCell ref="F77:G77"/>
    <mergeCell ref="H77:I77"/>
    <mergeCell ref="L77:M77"/>
    <mergeCell ref="N77:O77"/>
  </mergeCells>
  <conditionalFormatting sqref="D5:I5"/>
  <conditionalFormatting sqref="D10">
    <cfRule type="cellIs" priority="3" dxfId="2" operator="notEqual" stopIfTrue="1">
      <formula>$G$10+$H$10+$I$10</formula>
    </cfRule>
    <cfRule type="cellIs" priority="4" dxfId="2" operator="notEqual" stopIfTrue="1">
      <formula>$E$10+$F$10</formula>
    </cfRule>
    <cfRule type="expression" priority="5" dxfId="0" stopIfTrue="1">
      <formula>AND($E$10+$F$10,$G$10+$H$10+$I$10)</formula>
    </cfRule>
  </conditionalFormatting>
  <conditionalFormatting sqref="E10:F10">
    <cfRule type="expression" priority="6" dxfId="0" stopIfTrue="1">
      <formula>$E$10+$F$10=$D$10</formula>
    </cfRule>
  </conditionalFormatting>
  <conditionalFormatting sqref="G10:I10">
    <cfRule type="expression" priority="7" dxfId="0" stopIfTrue="1">
      <formula>$G$10+$H$10+$I$10=$D$10</formula>
    </cfRule>
  </conditionalFormatting>
  <conditionalFormatting sqref="J10">
    <cfRule type="cellIs" priority="8" dxfId="0" operator="greaterThanOrEqual" stopIfTrue="1">
      <formula>$K$10</formula>
    </cfRule>
    <cfRule type="cellIs" priority="9" dxfId="2" operator="lessThan" stopIfTrue="1">
      <formula>$K$10</formula>
    </cfRule>
  </conditionalFormatting>
  <conditionalFormatting sqref="K10">
    <cfRule type="cellIs" priority="10" dxfId="0" operator="greaterThanOrEqual" stopIfTrue="1">
      <formula>$L$10</formula>
    </cfRule>
    <cfRule type="cellIs" priority="11" dxfId="2" operator="lessThan" stopIfTrue="1">
      <formula>$L$10</formula>
    </cfRule>
  </conditionalFormatting>
  <conditionalFormatting sqref="L10">
    <cfRule type="cellIs" priority="12" dxfId="0" operator="greaterThanOrEqual" stopIfTrue="1">
      <formula>$M$10</formula>
    </cfRule>
    <cfRule type="cellIs" priority="13" dxfId="2" operator="lessThan" stopIfTrue="1">
      <formula>$M$10</formula>
    </cfRule>
  </conditionalFormatting>
  <conditionalFormatting sqref="M10">
    <cfRule type="cellIs" priority="14" dxfId="2" operator="notEqual" stopIfTrue="1">
      <formula>$N$10+$O$10</formula>
    </cfRule>
    <cfRule type="cellIs" priority="15" dxfId="0" operator="equal" stopIfTrue="1">
      <formula>$N$10+$O$10</formula>
    </cfRule>
  </conditionalFormatting>
  <conditionalFormatting sqref="N10:O10">
    <cfRule type="expression" priority="16" dxfId="2" stopIfTrue="1">
      <formula>$N$10+$O$10&lt;&gt;$M$10</formula>
    </cfRule>
    <cfRule type="expression" priority="17" dxfId="0" stopIfTrue="1">
      <formula>$N$10+$O$10=$M$10</formula>
    </cfRule>
  </conditionalFormatting>
  <conditionalFormatting sqref="P10">
    <cfRule type="cellIs" priority="18" dxfId="2" operator="lessThan" stopIfTrue="1">
      <formula>$Q$10</formula>
    </cfRule>
    <cfRule type="cellIs" priority="19" dxfId="0" operator="greaterThanOrEqual" stopIfTrue="1">
      <formula>$Q$10</formula>
    </cfRule>
  </conditionalFormatting>
  <conditionalFormatting sqref="Q10">
    <cfRule type="cellIs" priority="20" dxfId="0" operator="lessThanOrEqual" stopIfTrue="1">
      <formula>$P$10</formula>
    </cfRule>
    <cfRule type="cellIs" priority="21" dxfId="2" operator="greaterThan" stopIfTrue="1">
      <formula>$P$10</formula>
    </cfRule>
  </conditionalFormatting>
  <printOptions horizontalCentered="1"/>
  <pageMargins left="0.2361111111111111" right="0.2361111111111111" top="0.3541666666666667" bottom="0.15763888888888888" header="0.5118055555555555" footer="0.5118055555555555"/>
  <pageSetup horizontalDpi="300" verticalDpi="300" orientation="landscape" pageOrder="overThenDown" paperSize="9" scale="69"/>
  <rowBreaks count="1" manualBreakCount="1">
    <brk id="39" max="255" man="1"/>
  </rowBreaks>
  <colBreaks count="2" manualBreakCount="2">
    <brk id="23" max="65535" man="1"/>
    <brk id="4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Samir Feruti</cp:lastModifiedBy>
  <cp:lastPrinted>2020-12-23T20:34:49Z</cp:lastPrinted>
  <dcterms:created xsi:type="dcterms:W3CDTF">2005-11-10T22:33:53Z</dcterms:created>
  <dcterms:modified xsi:type="dcterms:W3CDTF">2022-03-16T21:53:36Z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